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AJNA GALERIJA\Desktop\"/>
    </mc:Choice>
  </mc:AlternateContent>
  <xr:revisionPtr revIDLastSave="0" documentId="8_{0F52E83B-0542-4257-8969-F455077AF4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лан 2021. - извор 01" sheetId="1" r:id="rId1"/>
    <sheet name="план 2021. - извор 04" sheetId="2" r:id="rId2"/>
    <sheet name="план 2021. - извор 07" sheetId="3" r:id="rId3"/>
    <sheet name="план 2021.-извор 08" sheetId="9" r:id="rId4"/>
    <sheet name="буџетска резерва" sheetId="6" r:id="rId5"/>
    <sheet name="план 2021-укупно" sheetId="8" r:id="rId6"/>
  </sheets>
  <definedNames>
    <definedName name="_xlnm.Print_Area" localSheetId="4">'буџетска резерва'!$A$1:$G$118</definedName>
  </definedNames>
  <calcPr calcId="191029"/>
</workbook>
</file>

<file path=xl/calcChain.xml><?xml version="1.0" encoding="utf-8"?>
<calcChain xmlns="http://schemas.openxmlformats.org/spreadsheetml/2006/main">
  <c r="D24" i="2" l="1"/>
  <c r="G116" i="9" l="1"/>
  <c r="F115" i="9"/>
  <c r="F114" i="9" s="1"/>
  <c r="E115" i="9"/>
  <c r="D115" i="9"/>
  <c r="E114" i="9"/>
  <c r="D114" i="9"/>
  <c r="G113" i="9"/>
  <c r="F112" i="9"/>
  <c r="E112" i="9"/>
  <c r="D112" i="9"/>
  <c r="G112" i="9" s="1"/>
  <c r="G111" i="9"/>
  <c r="G110" i="9"/>
  <c r="G109" i="9"/>
  <c r="G108" i="9"/>
  <c r="F107" i="9"/>
  <c r="E107" i="9"/>
  <c r="E103" i="9" s="1"/>
  <c r="D107" i="9"/>
  <c r="G106" i="9"/>
  <c r="G105" i="9"/>
  <c r="F104" i="9"/>
  <c r="E104" i="9"/>
  <c r="D104" i="9"/>
  <c r="G104" i="9" s="1"/>
  <c r="G101" i="9"/>
  <c r="F100" i="9"/>
  <c r="E100" i="9"/>
  <c r="G100" i="9" s="1"/>
  <c r="D100" i="9"/>
  <c r="G99" i="9"/>
  <c r="F98" i="9"/>
  <c r="E98" i="9"/>
  <c r="D98" i="9"/>
  <c r="G97" i="9"/>
  <c r="G96" i="9"/>
  <c r="F95" i="9"/>
  <c r="F92" i="9" s="1"/>
  <c r="E95" i="9"/>
  <c r="D95" i="9"/>
  <c r="G94" i="9"/>
  <c r="F93" i="9"/>
  <c r="E93" i="9"/>
  <c r="D93" i="9"/>
  <c r="G91" i="9"/>
  <c r="F90" i="9"/>
  <c r="E90" i="9"/>
  <c r="D90" i="9"/>
  <c r="G89" i="9"/>
  <c r="G88" i="9"/>
  <c r="G87" i="9"/>
  <c r="G86" i="9"/>
  <c r="G85" i="9"/>
  <c r="F84" i="9"/>
  <c r="E84" i="9"/>
  <c r="D84" i="9"/>
  <c r="G84" i="9" s="1"/>
  <c r="G83" i="9"/>
  <c r="G82" i="9"/>
  <c r="F81" i="9"/>
  <c r="E81" i="9"/>
  <c r="G81" i="9" s="1"/>
  <c r="D81" i="9"/>
  <c r="D80" i="9" s="1"/>
  <c r="F80" i="9"/>
  <c r="G79" i="9"/>
  <c r="G78" i="9"/>
  <c r="G77" i="9"/>
  <c r="G76" i="9"/>
  <c r="G75" i="9"/>
  <c r="G74" i="9"/>
  <c r="G73" i="9"/>
  <c r="F72" i="9"/>
  <c r="E72" i="9"/>
  <c r="D72" i="9"/>
  <c r="G71" i="9"/>
  <c r="G70" i="9"/>
  <c r="F69" i="9"/>
  <c r="E69" i="9"/>
  <c r="D69" i="9"/>
  <c r="G69" i="9" s="1"/>
  <c r="G68" i="9"/>
  <c r="G67" i="9"/>
  <c r="G66" i="9"/>
  <c r="G65" i="9"/>
  <c r="F64" i="9"/>
  <c r="E64" i="9"/>
  <c r="D64" i="9"/>
  <c r="G63" i="9"/>
  <c r="G62" i="9"/>
  <c r="G61" i="9"/>
  <c r="G60" i="9"/>
  <c r="G59" i="9"/>
  <c r="G58" i="9"/>
  <c r="G57" i="9"/>
  <c r="G56" i="9"/>
  <c r="F55" i="9"/>
  <c r="E55" i="9"/>
  <c r="D55" i="9"/>
  <c r="G54" i="9"/>
  <c r="G53" i="9"/>
  <c r="G52" i="9"/>
  <c r="G51" i="9"/>
  <c r="F50" i="9"/>
  <c r="E50" i="9"/>
  <c r="D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F33" i="9"/>
  <c r="F32" i="9" s="1"/>
  <c r="E33" i="9"/>
  <c r="D33" i="9"/>
  <c r="G31" i="9"/>
  <c r="F30" i="9"/>
  <c r="E30" i="9"/>
  <c r="G30" i="9" s="1"/>
  <c r="D30" i="9"/>
  <c r="G29" i="9"/>
  <c r="F28" i="9"/>
  <c r="E28" i="9"/>
  <c r="D28" i="9"/>
  <c r="G27" i="9"/>
  <c r="G26" i="9"/>
  <c r="G25" i="9"/>
  <c r="F24" i="9"/>
  <c r="E24" i="9"/>
  <c r="D24" i="9"/>
  <c r="G23" i="9"/>
  <c r="F22" i="9"/>
  <c r="E22" i="9"/>
  <c r="D22" i="9"/>
  <c r="G21" i="9"/>
  <c r="G20" i="9"/>
  <c r="G19" i="9"/>
  <c r="F18" i="9"/>
  <c r="E18" i="9"/>
  <c r="D18" i="9"/>
  <c r="G18" i="9" s="1"/>
  <c r="G17" i="9"/>
  <c r="F16" i="9"/>
  <c r="E16" i="9"/>
  <c r="D16" i="9"/>
  <c r="D29" i="8"/>
  <c r="F29" i="8"/>
  <c r="E29" i="8"/>
  <c r="G16" i="9" l="1"/>
  <c r="G33" i="9"/>
  <c r="F15" i="9"/>
  <c r="F14" i="9" s="1"/>
  <c r="F117" i="9" s="1"/>
  <c r="G50" i="9"/>
  <c r="G64" i="9"/>
  <c r="G72" i="9"/>
  <c r="E92" i="9"/>
  <c r="G107" i="9"/>
  <c r="G114" i="9"/>
  <c r="G24" i="9"/>
  <c r="G28" i="9"/>
  <c r="E32" i="9"/>
  <c r="G90" i="9"/>
  <c r="G93" i="9"/>
  <c r="F103" i="9"/>
  <c r="F102" i="9" s="1"/>
  <c r="G115" i="9"/>
  <c r="E15" i="9"/>
  <c r="G22" i="9"/>
  <c r="G98" i="9"/>
  <c r="G95" i="9"/>
  <c r="D103" i="9"/>
  <c r="D102" i="9" s="1"/>
  <c r="G55" i="9"/>
  <c r="E80" i="9"/>
  <c r="G80" i="9" s="1"/>
  <c r="E102" i="9"/>
  <c r="D32" i="9"/>
  <c r="G32" i="9" s="1"/>
  <c r="D15" i="9"/>
  <c r="D92" i="9"/>
  <c r="G92" i="9" s="1"/>
  <c r="F116" i="8"/>
  <c r="E116" i="8"/>
  <c r="D116" i="8"/>
  <c r="F113" i="8"/>
  <c r="E113" i="8"/>
  <c r="D113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6" i="8"/>
  <c r="E106" i="8"/>
  <c r="D106" i="8"/>
  <c r="F105" i="8"/>
  <c r="E105" i="8"/>
  <c r="D105" i="8"/>
  <c r="F101" i="8"/>
  <c r="E101" i="8"/>
  <c r="D101" i="8"/>
  <c r="F99" i="8"/>
  <c r="E99" i="8"/>
  <c r="D99" i="8"/>
  <c r="F97" i="8"/>
  <c r="E97" i="8"/>
  <c r="D97" i="8"/>
  <c r="F96" i="8"/>
  <c r="E96" i="8"/>
  <c r="D96" i="8"/>
  <c r="F94" i="8"/>
  <c r="E94" i="8"/>
  <c r="D94" i="8"/>
  <c r="F91" i="8"/>
  <c r="E91" i="8"/>
  <c r="D91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3" i="8"/>
  <c r="E83" i="8"/>
  <c r="D83" i="8"/>
  <c r="F82" i="8"/>
  <c r="E82" i="8"/>
  <c r="D82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1" i="8"/>
  <c r="E71" i="8"/>
  <c r="D71" i="8"/>
  <c r="F70" i="8"/>
  <c r="E70" i="8"/>
  <c r="D70" i="8"/>
  <c r="F68" i="8"/>
  <c r="E68" i="8"/>
  <c r="D68" i="8"/>
  <c r="F67" i="8"/>
  <c r="E67" i="8"/>
  <c r="D67" i="8"/>
  <c r="F66" i="8"/>
  <c r="E66" i="8"/>
  <c r="D66" i="8"/>
  <c r="F65" i="8"/>
  <c r="E65" i="8"/>
  <c r="D65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4" i="8"/>
  <c r="E54" i="8"/>
  <c r="D54" i="8"/>
  <c r="F53" i="8"/>
  <c r="E53" i="8"/>
  <c r="D53" i="8"/>
  <c r="F52" i="8"/>
  <c r="E52" i="8"/>
  <c r="D52" i="8"/>
  <c r="F51" i="8"/>
  <c r="E51" i="8"/>
  <c r="D51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1" i="8"/>
  <c r="E31" i="8"/>
  <c r="D31" i="8"/>
  <c r="F27" i="8"/>
  <c r="E27" i="8"/>
  <c r="D27" i="8"/>
  <c r="F26" i="8"/>
  <c r="E26" i="8"/>
  <c r="D26" i="8"/>
  <c r="F25" i="8"/>
  <c r="E25" i="8"/>
  <c r="D25" i="8"/>
  <c r="F23" i="8"/>
  <c r="E23" i="8"/>
  <c r="D23" i="8"/>
  <c r="F21" i="8"/>
  <c r="E21" i="8"/>
  <c r="D21" i="8"/>
  <c r="F20" i="8"/>
  <c r="E20" i="8"/>
  <c r="D20" i="8"/>
  <c r="F19" i="8"/>
  <c r="E19" i="8"/>
  <c r="D19" i="8"/>
  <c r="F17" i="8"/>
  <c r="E17" i="8"/>
  <c r="D17" i="8"/>
  <c r="G116" i="2"/>
  <c r="F115" i="2"/>
  <c r="E115" i="2"/>
  <c r="G115" i="2" s="1"/>
  <c r="D115" i="2"/>
  <c r="F114" i="2"/>
  <c r="D114" i="2"/>
  <c r="G113" i="2"/>
  <c r="F112" i="2"/>
  <c r="E112" i="2"/>
  <c r="D112" i="2"/>
  <c r="G111" i="2"/>
  <c r="G110" i="2"/>
  <c r="G109" i="2"/>
  <c r="G108" i="2"/>
  <c r="F107" i="2"/>
  <c r="E107" i="2"/>
  <c r="D107" i="2"/>
  <c r="G106" i="2"/>
  <c r="G105" i="2"/>
  <c r="F104" i="2"/>
  <c r="E104" i="2"/>
  <c r="E103" i="2" s="1"/>
  <c r="D104" i="2"/>
  <c r="G101" i="2"/>
  <c r="F100" i="2"/>
  <c r="E100" i="2"/>
  <c r="G100" i="2" s="1"/>
  <c r="D100" i="2"/>
  <c r="G99" i="2"/>
  <c r="F98" i="2"/>
  <c r="E98" i="2"/>
  <c r="D98" i="2"/>
  <c r="G97" i="2"/>
  <c r="G96" i="2"/>
  <c r="F95" i="2"/>
  <c r="E95" i="2"/>
  <c r="D95" i="2"/>
  <c r="G95" i="2" s="1"/>
  <c r="G94" i="2"/>
  <c r="F93" i="2"/>
  <c r="E93" i="2"/>
  <c r="D93" i="2"/>
  <c r="G91" i="2"/>
  <c r="F90" i="2"/>
  <c r="E90" i="2"/>
  <c r="D90" i="2"/>
  <c r="G90" i="2" s="1"/>
  <c r="G89" i="2"/>
  <c r="G88" i="2"/>
  <c r="G87" i="2"/>
  <c r="G86" i="2"/>
  <c r="G85" i="2"/>
  <c r="G84" i="2"/>
  <c r="F84" i="2"/>
  <c r="E84" i="2"/>
  <c r="D84" i="2"/>
  <c r="G83" i="2"/>
  <c r="G82" i="2"/>
  <c r="F81" i="2"/>
  <c r="F80" i="2" s="1"/>
  <c r="E81" i="2"/>
  <c r="D81" i="2"/>
  <c r="D80" i="2" s="1"/>
  <c r="E80" i="2"/>
  <c r="G79" i="2"/>
  <c r="G78" i="2"/>
  <c r="G77" i="2"/>
  <c r="G76" i="2"/>
  <c r="G75" i="2"/>
  <c r="G74" i="2"/>
  <c r="G73" i="2"/>
  <c r="F72" i="2"/>
  <c r="E72" i="2"/>
  <c r="D72" i="2"/>
  <c r="G71" i="2"/>
  <c r="G70" i="2"/>
  <c r="F69" i="2"/>
  <c r="E69" i="2"/>
  <c r="D69" i="2"/>
  <c r="G68" i="2"/>
  <c r="G67" i="2"/>
  <c r="G66" i="2"/>
  <c r="G65" i="2"/>
  <c r="F64" i="2"/>
  <c r="E64" i="2"/>
  <c r="D64" i="2"/>
  <c r="G63" i="2"/>
  <c r="G62" i="2"/>
  <c r="G61" i="2"/>
  <c r="G60" i="2"/>
  <c r="G59" i="2"/>
  <c r="G58" i="2"/>
  <c r="G57" i="2"/>
  <c r="G56" i="2"/>
  <c r="F55" i="2"/>
  <c r="E55" i="2"/>
  <c r="D55" i="2"/>
  <c r="G54" i="2"/>
  <c r="G53" i="2"/>
  <c r="G52" i="2"/>
  <c r="G51" i="2"/>
  <c r="F50" i="2"/>
  <c r="E50" i="2"/>
  <c r="D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F33" i="2"/>
  <c r="F32" i="2" s="1"/>
  <c r="E33" i="2"/>
  <c r="D33" i="2"/>
  <c r="E32" i="2"/>
  <c r="G31" i="2"/>
  <c r="F30" i="2"/>
  <c r="E30" i="2"/>
  <c r="D30" i="2"/>
  <c r="G30" i="2" s="1"/>
  <c r="G29" i="2"/>
  <c r="F28" i="2"/>
  <c r="E28" i="2"/>
  <c r="D28" i="2"/>
  <c r="G27" i="2"/>
  <c r="G26" i="2"/>
  <c r="G25" i="2"/>
  <c r="F24" i="2"/>
  <c r="G24" i="2" s="1"/>
  <c r="E24" i="2"/>
  <c r="G23" i="2"/>
  <c r="F22" i="2"/>
  <c r="E22" i="2"/>
  <c r="D22" i="2"/>
  <c r="G22" i="2" s="1"/>
  <c r="G21" i="2"/>
  <c r="G20" i="2"/>
  <c r="G19" i="2"/>
  <c r="F18" i="2"/>
  <c r="E18" i="2"/>
  <c r="D18" i="2"/>
  <c r="G18" i="2" s="1"/>
  <c r="G17" i="2"/>
  <c r="F16" i="2"/>
  <c r="F15" i="2" s="1"/>
  <c r="E16" i="2"/>
  <c r="D16" i="2"/>
  <c r="G16" i="2" s="1"/>
  <c r="G28" i="2" l="1"/>
  <c r="G104" i="2"/>
  <c r="G81" i="2"/>
  <c r="G93" i="2"/>
  <c r="F103" i="2"/>
  <c r="F102" i="2" s="1"/>
  <c r="G103" i="9"/>
  <c r="E15" i="2"/>
  <c r="G98" i="2"/>
  <c r="G80" i="2"/>
  <c r="G50" i="2"/>
  <c r="G64" i="2"/>
  <c r="G72" i="2"/>
  <c r="G107" i="2"/>
  <c r="E114" i="2"/>
  <c r="G69" i="2"/>
  <c r="F92" i="2"/>
  <c r="F14" i="2" s="1"/>
  <c r="F117" i="2" s="1"/>
  <c r="G112" i="2"/>
  <c r="G114" i="2"/>
  <c r="G102" i="9"/>
  <c r="G15" i="9"/>
  <c r="D14" i="9"/>
  <c r="E14" i="9"/>
  <c r="E117" i="9" s="1"/>
  <c r="D103" i="2"/>
  <c r="D102" i="2" s="1"/>
  <c r="D32" i="2"/>
  <c r="G32" i="2" s="1"/>
  <c r="G55" i="2"/>
  <c r="D15" i="2"/>
  <c r="E92" i="2"/>
  <c r="G33" i="2"/>
  <c r="E102" i="2"/>
  <c r="D92" i="2"/>
  <c r="G92" i="2" s="1"/>
  <c r="F28" i="8"/>
  <c r="E28" i="8"/>
  <c r="F100" i="8"/>
  <c r="E98" i="8"/>
  <c r="F90" i="8"/>
  <c r="F30" i="8"/>
  <c r="E30" i="8"/>
  <c r="D30" i="8"/>
  <c r="F22" i="8"/>
  <c r="E22" i="8"/>
  <c r="D22" i="8"/>
  <c r="F16" i="8"/>
  <c r="E16" i="8"/>
  <c r="G116" i="6"/>
  <c r="F115" i="6"/>
  <c r="F114" i="6" s="1"/>
  <c r="E115" i="6"/>
  <c r="D115" i="6"/>
  <c r="D114" i="6"/>
  <c r="G113" i="6"/>
  <c r="F112" i="6"/>
  <c r="E112" i="6"/>
  <c r="D112" i="6"/>
  <c r="G111" i="6"/>
  <c r="G110" i="6"/>
  <c r="G109" i="6"/>
  <c r="G108" i="6"/>
  <c r="F107" i="6"/>
  <c r="E107" i="6"/>
  <c r="D107" i="6"/>
  <c r="G106" i="6"/>
  <c r="G105" i="6"/>
  <c r="F104" i="6"/>
  <c r="E104" i="6"/>
  <c r="D104" i="6"/>
  <c r="G101" i="6"/>
  <c r="F100" i="6"/>
  <c r="E100" i="6"/>
  <c r="E92" i="6" s="1"/>
  <c r="D100" i="6"/>
  <c r="G99" i="6"/>
  <c r="F98" i="6"/>
  <c r="G98" i="6" s="1"/>
  <c r="E98" i="6"/>
  <c r="D98" i="6"/>
  <c r="G97" i="6"/>
  <c r="G96" i="6"/>
  <c r="F95" i="6"/>
  <c r="E95" i="6"/>
  <c r="D95" i="6"/>
  <c r="G94" i="6"/>
  <c r="F93" i="6"/>
  <c r="E93" i="6"/>
  <c r="D93" i="6"/>
  <c r="G91" i="6"/>
  <c r="F90" i="6"/>
  <c r="E90" i="6"/>
  <c r="D90" i="6"/>
  <c r="G89" i="6"/>
  <c r="G88" i="6"/>
  <c r="G87" i="6"/>
  <c r="G86" i="6"/>
  <c r="G85" i="6"/>
  <c r="F84" i="6"/>
  <c r="E84" i="6"/>
  <c r="D84" i="6"/>
  <c r="G83" i="6"/>
  <c r="G82" i="6"/>
  <c r="F81" i="6"/>
  <c r="F80" i="6" s="1"/>
  <c r="E81" i="6"/>
  <c r="E80" i="6" s="1"/>
  <c r="D81" i="6"/>
  <c r="D80" i="6"/>
  <c r="G79" i="6"/>
  <c r="G78" i="6"/>
  <c r="G77" i="6"/>
  <c r="G76" i="6"/>
  <c r="G75" i="6"/>
  <c r="G74" i="6"/>
  <c r="G73" i="6"/>
  <c r="F72" i="6"/>
  <c r="F72" i="8" s="1"/>
  <c r="E72" i="6"/>
  <c r="D72" i="6"/>
  <c r="G71" i="6"/>
  <c r="G70" i="6"/>
  <c r="F69" i="6"/>
  <c r="E69" i="6"/>
  <c r="D69" i="6"/>
  <c r="G68" i="6"/>
  <c r="G67" i="6"/>
  <c r="G66" i="6"/>
  <c r="G65" i="6"/>
  <c r="F64" i="6"/>
  <c r="E64" i="6"/>
  <c r="D64" i="6"/>
  <c r="G63" i="6"/>
  <c r="G62" i="6"/>
  <c r="G61" i="6"/>
  <c r="G60" i="6"/>
  <c r="G59" i="6"/>
  <c r="G58" i="6"/>
  <c r="G57" i="6"/>
  <c r="G56" i="6"/>
  <c r="F55" i="6"/>
  <c r="E55" i="6"/>
  <c r="D55" i="6"/>
  <c r="G54" i="6"/>
  <c r="G53" i="6"/>
  <c r="G52" i="6"/>
  <c r="G51" i="6"/>
  <c r="F50" i="6"/>
  <c r="E50" i="6"/>
  <c r="D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F33" i="6"/>
  <c r="E33" i="6"/>
  <c r="D33" i="6"/>
  <c r="G31" i="6"/>
  <c r="F30" i="6"/>
  <c r="E30" i="6"/>
  <c r="D30" i="6"/>
  <c r="G30" i="6" s="1"/>
  <c r="G29" i="6"/>
  <c r="F28" i="6"/>
  <c r="E28" i="6"/>
  <c r="D28" i="6"/>
  <c r="G27" i="6"/>
  <c r="G26" i="6"/>
  <c r="G25" i="6"/>
  <c r="F24" i="6"/>
  <c r="E24" i="6"/>
  <c r="D24" i="6"/>
  <c r="G24" i="6" s="1"/>
  <c r="G23" i="6"/>
  <c r="F22" i="6"/>
  <c r="E22" i="6"/>
  <c r="D22" i="6"/>
  <c r="G22" i="6" s="1"/>
  <c r="G21" i="6"/>
  <c r="G20" i="6"/>
  <c r="G19" i="6"/>
  <c r="F18" i="6"/>
  <c r="E18" i="6"/>
  <c r="D18" i="6"/>
  <c r="G17" i="6"/>
  <c r="F16" i="6"/>
  <c r="E16" i="6"/>
  <c r="E15" i="6" s="1"/>
  <c r="D16" i="6"/>
  <c r="G116" i="3"/>
  <c r="F115" i="3"/>
  <c r="F114" i="3" s="1"/>
  <c r="E115" i="3"/>
  <c r="D115" i="3"/>
  <c r="D114" i="3" s="1"/>
  <c r="G113" i="3"/>
  <c r="F112" i="3"/>
  <c r="E112" i="3"/>
  <c r="D112" i="3"/>
  <c r="G111" i="3"/>
  <c r="G110" i="3"/>
  <c r="G109" i="3"/>
  <c r="G108" i="3"/>
  <c r="F107" i="3"/>
  <c r="E107" i="3"/>
  <c r="D107" i="3"/>
  <c r="D103" i="3" s="1"/>
  <c r="G106" i="3"/>
  <c r="G105" i="3"/>
  <c r="F104" i="3"/>
  <c r="E104" i="3"/>
  <c r="D104" i="3"/>
  <c r="G101" i="3"/>
  <c r="F100" i="3"/>
  <c r="E100" i="3"/>
  <c r="D100" i="3"/>
  <c r="G99" i="3"/>
  <c r="F98" i="3"/>
  <c r="E98" i="3"/>
  <c r="D98" i="3"/>
  <c r="G97" i="3"/>
  <c r="G96" i="3"/>
  <c r="F95" i="3"/>
  <c r="E95" i="3"/>
  <c r="D95" i="3"/>
  <c r="G95" i="3" s="1"/>
  <c r="G94" i="3"/>
  <c r="F93" i="3"/>
  <c r="E93" i="3"/>
  <c r="D93" i="3"/>
  <c r="G91" i="3"/>
  <c r="F90" i="3"/>
  <c r="E90" i="3"/>
  <c r="D90" i="3"/>
  <c r="G89" i="3"/>
  <c r="G88" i="3"/>
  <c r="G87" i="3"/>
  <c r="G86" i="3"/>
  <c r="G85" i="3"/>
  <c r="F84" i="3"/>
  <c r="E84" i="3"/>
  <c r="D84" i="3"/>
  <c r="G83" i="3"/>
  <c r="G82" i="3"/>
  <c r="F81" i="3"/>
  <c r="F80" i="3" s="1"/>
  <c r="E81" i="3"/>
  <c r="E80" i="3" s="1"/>
  <c r="D81" i="3"/>
  <c r="D80" i="3" s="1"/>
  <c r="G79" i="3"/>
  <c r="G78" i="3"/>
  <c r="G77" i="3"/>
  <c r="G76" i="3"/>
  <c r="G75" i="3"/>
  <c r="G74" i="3"/>
  <c r="G73" i="3"/>
  <c r="F72" i="3"/>
  <c r="E72" i="3"/>
  <c r="D72" i="3"/>
  <c r="G71" i="3"/>
  <c r="G70" i="3"/>
  <c r="F69" i="3"/>
  <c r="E69" i="3"/>
  <c r="D69" i="3"/>
  <c r="G68" i="3"/>
  <c r="G67" i="3"/>
  <c r="G66" i="3"/>
  <c r="G65" i="3"/>
  <c r="F64" i="3"/>
  <c r="E64" i="3"/>
  <c r="D64" i="3"/>
  <c r="G63" i="3"/>
  <c r="G62" i="3"/>
  <c r="G61" i="3"/>
  <c r="G60" i="3"/>
  <c r="G59" i="3"/>
  <c r="G58" i="3"/>
  <c r="G57" i="3"/>
  <c r="G56" i="3"/>
  <c r="F55" i="3"/>
  <c r="E55" i="3"/>
  <c r="D55" i="3"/>
  <c r="G54" i="3"/>
  <c r="G53" i="3"/>
  <c r="G52" i="3"/>
  <c r="G51" i="3"/>
  <c r="F50" i="3"/>
  <c r="E50" i="3"/>
  <c r="D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F33" i="3"/>
  <c r="E33" i="3"/>
  <c r="D33" i="3"/>
  <c r="G31" i="3"/>
  <c r="F30" i="3"/>
  <c r="E30" i="3"/>
  <c r="D30" i="3"/>
  <c r="G29" i="3"/>
  <c r="F28" i="3"/>
  <c r="E28" i="3"/>
  <c r="D28" i="3"/>
  <c r="G27" i="3"/>
  <c r="G26" i="3"/>
  <c r="G25" i="3"/>
  <c r="F24" i="3"/>
  <c r="E24" i="3"/>
  <c r="D24" i="3"/>
  <c r="G23" i="3"/>
  <c r="F22" i="3"/>
  <c r="E22" i="3"/>
  <c r="D22" i="3"/>
  <c r="G21" i="3"/>
  <c r="G20" i="3"/>
  <c r="G19" i="3"/>
  <c r="F18" i="3"/>
  <c r="E18" i="3"/>
  <c r="D18" i="3"/>
  <c r="G18" i="3" s="1"/>
  <c r="G17" i="3"/>
  <c r="F16" i="3"/>
  <c r="F15" i="3" s="1"/>
  <c r="E16" i="3"/>
  <c r="D16" i="3"/>
  <c r="E115" i="8"/>
  <c r="E114" i="8" s="1"/>
  <c r="F112" i="8"/>
  <c r="D112" i="8"/>
  <c r="E100" i="8"/>
  <c r="D100" i="8"/>
  <c r="F98" i="8"/>
  <c r="F93" i="8"/>
  <c r="D93" i="8"/>
  <c r="E90" i="8"/>
  <c r="E69" i="8"/>
  <c r="F50" i="8"/>
  <c r="G48" i="1"/>
  <c r="G17" i="1"/>
  <c r="G19" i="1"/>
  <c r="G20" i="1"/>
  <c r="G21" i="1"/>
  <c r="G23" i="1"/>
  <c r="G25" i="1"/>
  <c r="G26" i="1"/>
  <c r="G27" i="1"/>
  <c r="G29" i="1"/>
  <c r="G31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1" i="1"/>
  <c r="G52" i="1"/>
  <c r="G53" i="1"/>
  <c r="G54" i="1"/>
  <c r="G56" i="1"/>
  <c r="G57" i="1"/>
  <c r="G58" i="1"/>
  <c r="G59" i="1"/>
  <c r="G60" i="1"/>
  <c r="G61" i="1"/>
  <c r="G62" i="1"/>
  <c r="G63" i="1"/>
  <c r="G65" i="1"/>
  <c r="G66" i="1"/>
  <c r="G67" i="1"/>
  <c r="G68" i="1"/>
  <c r="G70" i="1"/>
  <c r="G71" i="1"/>
  <c r="G73" i="1"/>
  <c r="G74" i="1"/>
  <c r="G75" i="1"/>
  <c r="G76" i="1"/>
  <c r="G77" i="1"/>
  <c r="G78" i="1"/>
  <c r="G79" i="1"/>
  <c r="G82" i="1"/>
  <c r="G83" i="1"/>
  <c r="G85" i="1"/>
  <c r="G86" i="1"/>
  <c r="G87" i="1"/>
  <c r="G88" i="1"/>
  <c r="G89" i="1"/>
  <c r="G91" i="1"/>
  <c r="G94" i="1"/>
  <c r="G96" i="1"/>
  <c r="G97" i="1"/>
  <c r="G99" i="1"/>
  <c r="G101" i="1"/>
  <c r="G105" i="1"/>
  <c r="G106" i="1"/>
  <c r="G108" i="1"/>
  <c r="G109" i="1"/>
  <c r="G110" i="1"/>
  <c r="G111" i="1"/>
  <c r="G113" i="1"/>
  <c r="G116" i="1"/>
  <c r="E84" i="1"/>
  <c r="F84" i="1"/>
  <c r="D84" i="1"/>
  <c r="E90" i="1"/>
  <c r="F90" i="1"/>
  <c r="E104" i="1"/>
  <c r="F104" i="1"/>
  <c r="E16" i="1"/>
  <c r="F16" i="1"/>
  <c r="E18" i="1"/>
  <c r="F18" i="1"/>
  <c r="E22" i="1"/>
  <c r="F22" i="1"/>
  <c r="E24" i="1"/>
  <c r="F24" i="1"/>
  <c r="E28" i="1"/>
  <c r="F28" i="1"/>
  <c r="E30" i="1"/>
  <c r="F30" i="1"/>
  <c r="E33" i="1"/>
  <c r="F33" i="1"/>
  <c r="E50" i="1"/>
  <c r="F50" i="1"/>
  <c r="E55" i="1"/>
  <c r="F55" i="1"/>
  <c r="E69" i="1"/>
  <c r="F69" i="1"/>
  <c r="E72" i="1"/>
  <c r="F72" i="1"/>
  <c r="D72" i="1"/>
  <c r="E81" i="1"/>
  <c r="E80" i="1" s="1"/>
  <c r="F81" i="1"/>
  <c r="F80" i="1" s="1"/>
  <c r="E93" i="1"/>
  <c r="F93" i="1"/>
  <c r="E95" i="1"/>
  <c r="F95" i="1"/>
  <c r="E98" i="1"/>
  <c r="F98" i="1"/>
  <c r="E100" i="1"/>
  <c r="F100" i="1"/>
  <c r="E107" i="1"/>
  <c r="F107" i="1"/>
  <c r="D107" i="1"/>
  <c r="G55" i="3" l="1"/>
  <c r="G24" i="3"/>
  <c r="G28" i="6"/>
  <c r="G95" i="6"/>
  <c r="G72" i="3"/>
  <c r="G84" i="3"/>
  <c r="G84" i="6"/>
  <c r="E103" i="6"/>
  <c r="E14" i="2"/>
  <c r="E117" i="2" s="1"/>
  <c r="G15" i="2"/>
  <c r="G30" i="3"/>
  <c r="G64" i="6"/>
  <c r="G102" i="2"/>
  <c r="G14" i="9"/>
  <c r="D117" i="9"/>
  <c r="G117" i="9" s="1"/>
  <c r="G7" i="8" s="1"/>
  <c r="G103" i="2"/>
  <c r="G59" i="8"/>
  <c r="G63" i="8"/>
  <c r="E81" i="8"/>
  <c r="E80" i="8" s="1"/>
  <c r="F95" i="8"/>
  <c r="F92" i="8" s="1"/>
  <c r="D14" i="2"/>
  <c r="F81" i="8"/>
  <c r="F80" i="8" s="1"/>
  <c r="E103" i="3"/>
  <c r="G103" i="3" s="1"/>
  <c r="F115" i="8"/>
  <c r="F114" i="8" s="1"/>
  <c r="F84" i="8"/>
  <c r="E112" i="8"/>
  <c r="G112" i="8" s="1"/>
  <c r="G116" i="8"/>
  <c r="G16" i="3"/>
  <c r="D15" i="3"/>
  <c r="G104" i="6"/>
  <c r="D103" i="6"/>
  <c r="E15" i="3"/>
  <c r="G56" i="8"/>
  <c r="F15" i="6"/>
  <c r="G18" i="6"/>
  <c r="F18" i="8"/>
  <c r="G90" i="3"/>
  <c r="G112" i="3"/>
  <c r="F104" i="8"/>
  <c r="G33" i="3"/>
  <c r="G81" i="3"/>
  <c r="G115" i="3"/>
  <c r="G50" i="6"/>
  <c r="G93" i="6"/>
  <c r="E95" i="8"/>
  <c r="G48" i="8"/>
  <c r="G50" i="3"/>
  <c r="G93" i="3"/>
  <c r="G55" i="6"/>
  <c r="F24" i="8"/>
  <c r="E93" i="8"/>
  <c r="G93" i="8" s="1"/>
  <c r="D81" i="8"/>
  <c r="D80" i="8" s="1"/>
  <c r="G80" i="8" s="1"/>
  <c r="G28" i="3"/>
  <c r="G69" i="3"/>
  <c r="G100" i="3"/>
  <c r="F103" i="3"/>
  <c r="F102" i="3" s="1"/>
  <c r="G16" i="6"/>
  <c r="G72" i="6"/>
  <c r="G81" i="6"/>
  <c r="G90" i="6"/>
  <c r="G112" i="6"/>
  <c r="G20" i="8"/>
  <c r="F33" i="8"/>
  <c r="D84" i="8"/>
  <c r="G22" i="3"/>
  <c r="F32" i="3"/>
  <c r="E92" i="3"/>
  <c r="G98" i="3"/>
  <c r="G104" i="3"/>
  <c r="G33" i="6"/>
  <c r="G69" i="6"/>
  <c r="E32" i="6"/>
  <c r="E14" i="6" s="1"/>
  <c r="G100" i="6"/>
  <c r="F103" i="6"/>
  <c r="F102" i="6" s="1"/>
  <c r="G115" i="6"/>
  <c r="G17" i="8"/>
  <c r="G19" i="8"/>
  <c r="G25" i="8"/>
  <c r="E24" i="8"/>
  <c r="G35" i="8"/>
  <c r="G39" i="8"/>
  <c r="G43" i="8"/>
  <c r="G47" i="8"/>
  <c r="E50" i="8"/>
  <c r="G60" i="8"/>
  <c r="G29" i="8"/>
  <c r="G64" i="3"/>
  <c r="E32" i="3"/>
  <c r="G51" i="8"/>
  <c r="D104" i="8"/>
  <c r="G96" i="8"/>
  <c r="D90" i="8"/>
  <c r="G90" i="8" s="1"/>
  <c r="G73" i="8"/>
  <c r="D69" i="8"/>
  <c r="G65" i="8"/>
  <c r="D28" i="8"/>
  <c r="G28" i="8" s="1"/>
  <c r="E55" i="8"/>
  <c r="D16" i="8"/>
  <c r="E18" i="8"/>
  <c r="D24" i="8"/>
  <c r="G27" i="8"/>
  <c r="G31" i="8"/>
  <c r="G34" i="8"/>
  <c r="E33" i="8"/>
  <c r="G38" i="8"/>
  <c r="G42" i="8"/>
  <c r="G46" i="8"/>
  <c r="E64" i="8"/>
  <c r="G68" i="8"/>
  <c r="E84" i="8"/>
  <c r="G88" i="8"/>
  <c r="E107" i="8"/>
  <c r="F107" i="8"/>
  <c r="F55" i="8"/>
  <c r="F69" i="8"/>
  <c r="D18" i="8"/>
  <c r="G21" i="8"/>
  <c r="G23" i="8"/>
  <c r="G26" i="8"/>
  <c r="G52" i="8"/>
  <c r="F64" i="8"/>
  <c r="G67" i="8"/>
  <c r="E72" i="8"/>
  <c r="G76" i="8"/>
  <c r="G30" i="8"/>
  <c r="G22" i="8"/>
  <c r="G71" i="8"/>
  <c r="G75" i="8"/>
  <c r="G79" i="8"/>
  <c r="G83" i="8"/>
  <c r="G87" i="8"/>
  <c r="G99" i="8"/>
  <c r="D107" i="8"/>
  <c r="G111" i="8"/>
  <c r="D115" i="8"/>
  <c r="G100" i="8"/>
  <c r="D33" i="8"/>
  <c r="G37" i="8"/>
  <c r="G41" i="8"/>
  <c r="G45" i="8"/>
  <c r="G54" i="8"/>
  <c r="G58" i="8"/>
  <c r="G62" i="8"/>
  <c r="G66" i="8"/>
  <c r="G74" i="8"/>
  <c r="G78" i="8"/>
  <c r="G86" i="8"/>
  <c r="D98" i="8"/>
  <c r="G98" i="8" s="1"/>
  <c r="G106" i="8"/>
  <c r="G110" i="8"/>
  <c r="D55" i="8"/>
  <c r="G36" i="8"/>
  <c r="G40" i="8"/>
  <c r="G44" i="8"/>
  <c r="G49" i="8"/>
  <c r="G53" i="8"/>
  <c r="G57" i="8"/>
  <c r="G61" i="8"/>
  <c r="G77" i="8"/>
  <c r="G85" i="8"/>
  <c r="G89" i="8"/>
  <c r="G97" i="8"/>
  <c r="G101" i="8"/>
  <c r="G109" i="8"/>
  <c r="G113" i="8"/>
  <c r="G80" i="6"/>
  <c r="F32" i="6"/>
  <c r="E114" i="6"/>
  <c r="F92" i="6"/>
  <c r="G107" i="6"/>
  <c r="D32" i="6"/>
  <c r="D15" i="6"/>
  <c r="D92" i="6"/>
  <c r="G92" i="6" s="1"/>
  <c r="G80" i="3"/>
  <c r="E114" i="3"/>
  <c r="G107" i="3"/>
  <c r="D32" i="3"/>
  <c r="D102" i="3"/>
  <c r="F92" i="3"/>
  <c r="D92" i="3"/>
  <c r="G107" i="1"/>
  <c r="E92" i="1"/>
  <c r="G72" i="1"/>
  <c r="F15" i="1"/>
  <c r="E15" i="1"/>
  <c r="G84" i="1"/>
  <c r="F92" i="1"/>
  <c r="E112" i="1"/>
  <c r="E103" i="1" s="1"/>
  <c r="F112" i="1"/>
  <c r="F103" i="1" s="1"/>
  <c r="E115" i="1"/>
  <c r="E114" i="1" s="1"/>
  <c r="F115" i="1"/>
  <c r="F114" i="1" s="1"/>
  <c r="D115" i="1"/>
  <c r="E14" i="3" l="1"/>
  <c r="F103" i="8"/>
  <c r="F102" i="8" s="1"/>
  <c r="E15" i="8"/>
  <c r="G18" i="8"/>
  <c r="G108" i="8"/>
  <c r="G105" i="8"/>
  <c r="F15" i="8"/>
  <c r="G94" i="8"/>
  <c r="G107" i="8"/>
  <c r="F32" i="8"/>
  <c r="E92" i="8"/>
  <c r="G14" i="2"/>
  <c r="D117" i="2"/>
  <c r="G117" i="2" s="1"/>
  <c r="G6" i="8" s="1"/>
  <c r="G92" i="3"/>
  <c r="G81" i="8"/>
  <c r="G24" i="8"/>
  <c r="G103" i="6"/>
  <c r="F14" i="3"/>
  <c r="F117" i="3" s="1"/>
  <c r="D102" i="6"/>
  <c r="G55" i="8"/>
  <c r="E104" i="8"/>
  <c r="F14" i="6"/>
  <c r="F117" i="6" s="1"/>
  <c r="G82" i="8"/>
  <c r="G91" i="8"/>
  <c r="G15" i="3"/>
  <c r="G32" i="3"/>
  <c r="D64" i="8"/>
  <c r="G64" i="8" s="1"/>
  <c r="D50" i="8"/>
  <c r="G50" i="8" s="1"/>
  <c r="G69" i="8"/>
  <c r="D14" i="3"/>
  <c r="D117" i="3" s="1"/>
  <c r="D95" i="8"/>
  <c r="G95" i="8" s="1"/>
  <c r="D72" i="8"/>
  <c r="G72" i="8" s="1"/>
  <c r="G70" i="8"/>
  <c r="E32" i="8"/>
  <c r="G84" i="8"/>
  <c r="G16" i="8"/>
  <c r="D15" i="8"/>
  <c r="G33" i="8"/>
  <c r="G115" i="8"/>
  <c r="D114" i="8"/>
  <c r="G114" i="8" s="1"/>
  <c r="D103" i="8"/>
  <c r="G15" i="6"/>
  <c r="D14" i="6"/>
  <c r="G114" i="6"/>
  <c r="E102" i="6"/>
  <c r="E117" i="6" s="1"/>
  <c r="G32" i="6"/>
  <c r="G114" i="3"/>
  <c r="E102" i="3"/>
  <c r="E117" i="3" s="1"/>
  <c r="F102" i="1"/>
  <c r="G115" i="1"/>
  <c r="E102" i="1"/>
  <c r="D114" i="1"/>
  <c r="G114" i="1" s="1"/>
  <c r="D33" i="1"/>
  <c r="G33" i="1" s="1"/>
  <c r="G102" i="6" l="1"/>
  <c r="E14" i="8"/>
  <c r="G15" i="8"/>
  <c r="F14" i="8"/>
  <c r="F117" i="8" s="1"/>
  <c r="D92" i="8"/>
  <c r="G92" i="8" s="1"/>
  <c r="E103" i="8"/>
  <c r="E102" i="8" s="1"/>
  <c r="G104" i="8"/>
  <c r="G14" i="3"/>
  <c r="D32" i="8"/>
  <c r="G32" i="8" s="1"/>
  <c r="D102" i="8"/>
  <c r="G102" i="8" s="1"/>
  <c r="G14" i="6"/>
  <c r="D117" i="6"/>
  <c r="G117" i="6" s="1"/>
  <c r="G102" i="3"/>
  <c r="G117" i="3"/>
  <c r="G8" i="8" s="1"/>
  <c r="D28" i="1"/>
  <c r="G28" i="1" s="1"/>
  <c r="E117" i="8" l="1"/>
  <c r="G103" i="8"/>
  <c r="D14" i="8"/>
  <c r="G14" i="8" s="1"/>
  <c r="F64" i="1"/>
  <c r="F32" i="1" s="1"/>
  <c r="E64" i="1"/>
  <c r="E32" i="1" s="1"/>
  <c r="D69" i="1"/>
  <c r="G69" i="1" s="1"/>
  <c r="D90" i="1"/>
  <c r="G90" i="1" s="1"/>
  <c r="D112" i="1"/>
  <c r="G112" i="1" s="1"/>
  <c r="D104" i="1"/>
  <c r="G104" i="1" s="1"/>
  <c r="D100" i="1"/>
  <c r="G100" i="1" s="1"/>
  <c r="D98" i="1"/>
  <c r="G98" i="1" s="1"/>
  <c r="D95" i="1"/>
  <c r="G95" i="1" s="1"/>
  <c r="D93" i="1"/>
  <c r="G93" i="1" s="1"/>
  <c r="D81" i="1"/>
  <c r="D64" i="1"/>
  <c r="D55" i="1"/>
  <c r="G55" i="1" s="1"/>
  <c r="D50" i="1"/>
  <c r="G50" i="1" s="1"/>
  <c r="D30" i="1"/>
  <c r="G30" i="1" s="1"/>
  <c r="D24" i="1"/>
  <c r="D22" i="1"/>
  <c r="G22" i="1" s="1"/>
  <c r="D18" i="1"/>
  <c r="G18" i="1" s="1"/>
  <c r="D16" i="1"/>
  <c r="D15" i="1" l="1"/>
  <c r="G24" i="1"/>
  <c r="D117" i="8"/>
  <c r="G117" i="8" s="1"/>
  <c r="G81" i="1"/>
  <c r="D80" i="1"/>
  <c r="G80" i="1" s="1"/>
  <c r="G64" i="1"/>
  <c r="G16" i="1"/>
  <c r="D32" i="1"/>
  <c r="G32" i="1" s="1"/>
  <c r="D92" i="1"/>
  <c r="G92" i="1" s="1"/>
  <c r="D103" i="1"/>
  <c r="G15" i="1" l="1"/>
  <c r="D14" i="1"/>
  <c r="D102" i="1"/>
  <c r="G102" i="1" s="1"/>
  <c r="G103" i="1"/>
  <c r="E14" i="1"/>
  <c r="F14" i="1"/>
  <c r="F117" i="1" s="1"/>
  <c r="G14" i="1" l="1"/>
  <c r="E117" i="1"/>
  <c r="D117" i="1"/>
  <c r="G117" i="1" l="1"/>
  <c r="G5" i="8" l="1"/>
  <c r="G9" i="8" s="1"/>
</calcChain>
</file>

<file path=xl/sharedStrings.xml><?xml version="1.0" encoding="utf-8"?>
<sst xmlns="http://schemas.openxmlformats.org/spreadsheetml/2006/main" count="690" uniqueCount="143">
  <si>
    <t>04 - Сопствени приход</t>
  </si>
  <si>
    <t>ПЛАНИРАНИ РАСХОДИ И ИЗДАЦИ</t>
  </si>
  <si>
    <t>Извор 01 - Редовни</t>
  </si>
  <si>
    <t>Извор 01 - Програми</t>
  </si>
  <si>
    <t>Манифестације</t>
  </si>
  <si>
    <t>Извор 01 - укупно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</si>
  <si>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</si>
  <si>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</si>
  <si>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</si>
  <si>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</si>
  <si>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</si>
  <si>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</si>
  <si>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</si>
  <si>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</si>
  <si>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</si>
  <si>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</si>
  <si>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</si>
  <si>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</si>
  <si>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</si>
  <si>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</si>
  <si>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</si>
  <si>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</si>
  <si>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</si>
  <si>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</si>
  <si>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</si>
  <si>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</si>
  <si>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</si>
  <si>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</si>
  <si>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</si>
  <si>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</si>
  <si>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</si>
  <si>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</si>
  <si>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</si>
  <si>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</si>
  <si>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</si>
  <si>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</si>
  <si>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</si>
  <si>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</si>
  <si>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</si>
  <si>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</si>
  <si>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</si>
  <si>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</si>
  <si>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</si>
  <si>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</si>
  <si>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</si>
  <si>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</si>
  <si>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</si>
  <si>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</si>
  <si>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</si>
  <si>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</si>
  <si>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</si>
  <si>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</si>
  <si>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</si>
  <si>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</si>
  <si>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</si>
  <si>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</si>
  <si>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</si>
  <si>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</si>
  <si>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</si>
  <si>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</si>
  <si>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</si>
  <si>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</si>
  <si>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</si>
  <si>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</si>
  <si>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</si>
  <si>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</si>
  <si>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</si>
  <si>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</si>
  <si>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</si>
  <si>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</si>
  <si>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</si>
  <si>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</si>
  <si>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</si>
  <si>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</si>
  <si>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</si>
  <si>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Отплата камата на домаће хартије од вредности</t>
  </si>
  <si>
    <t>Отплата камата пословним банкама</t>
  </si>
  <si>
    <t>Негативне курсне разлике</t>
  </si>
  <si>
    <t>Казне за кашњење</t>
  </si>
  <si>
    <t>Пратећи трошкови задуживања (камате...)</t>
  </si>
  <si>
    <t>ДОНАЦИЈЕ, ДОТАЦИЈЕ И ТРАНСФЕРИ</t>
  </si>
  <si>
    <t>Остале текуће дотације и трансфери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</si>
  <si>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</si>
  <si>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</si>
  <si>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</si>
  <si>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</si>
  <si>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</si>
  <si>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</si>
  <si>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</si>
  <si>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</si>
  <si>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</si>
  <si>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</si>
  <si>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</si>
  <si>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</si>
  <si>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</si>
  <si>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</si>
  <si>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</si>
  <si>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</si>
  <si>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</si>
  <si>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</si>
  <si>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</si>
  <si>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</si>
  <si>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</si>
  <si>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</si>
  <si>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</si>
  <si>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</si>
  <si>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</si>
  <si>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</si>
  <si>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</si>
  <si>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</si>
  <si>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средства буџетске резерве</t>
  </si>
  <si>
    <t>Извор 01 - Манифестације</t>
  </si>
  <si>
    <t>ИЗВОР 04</t>
  </si>
  <si>
    <t>ИЗВОР 01</t>
  </si>
  <si>
    <t>УКУПНО</t>
  </si>
  <si>
    <t>ИЗВОР 07 - република</t>
  </si>
  <si>
    <t>Извор 07 - Редовни</t>
  </si>
  <si>
    <t>Извор 07 - Програми</t>
  </si>
  <si>
    <t>Извор 07 - Манифестације</t>
  </si>
  <si>
    <t>Извор 07 - укупно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</si>
  <si>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</si>
  <si>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</si>
  <si>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</si>
  <si>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</si>
  <si>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</si>
  <si>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</si>
  <si>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Једнократна помоћ за породиље</t>
  </si>
  <si>
    <t>Закуп лизинг опреме</t>
  </si>
  <si>
    <t xml:space="preserve"> Програми</t>
  </si>
  <si>
    <t xml:space="preserve"> Редовни</t>
  </si>
  <si>
    <t>укупно</t>
  </si>
  <si>
    <t>ИЗВОР 08</t>
  </si>
  <si>
    <t>Извор 08 - Редовни</t>
  </si>
  <si>
    <t>Извор 08 - Програми</t>
  </si>
  <si>
    <t>Извор 08 - Манифестације</t>
  </si>
  <si>
    <t>Извор 08 - укупно</t>
  </si>
  <si>
    <t xml:space="preserve">08 - Донације </t>
  </si>
  <si>
    <t xml:space="preserve">НАЗИВ УСТАНОВЕ: </t>
  </si>
  <si>
    <t>Plan 2021</t>
  </si>
  <si>
    <t xml:space="preserve">ФИНАНСИЈСКИ ПЛАН ПРИХОДА И РАСХОДА ЗА 2021. ГОДИНУ </t>
  </si>
  <si>
    <t>НАЗИВ УСТАНОВЕ: Продајна галерија "Београд"</t>
  </si>
  <si>
    <t>Продајна галерија "Београд"</t>
  </si>
  <si>
    <t>НАЗИВ УСТАНОВЕ:Продајна галерија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</si>
</sst>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Arial Narrow"/>
      <family val="2"/>
      <charset val="1"/>
    </font>
    <font>
      <sz val="9"/>
      <color indexed="8"/>
      <name val="Arial Narrow"/>
      <family val="2"/>
    </font>
    <font>
      <b/>
      <sz val="8"/>
      <color indexed="8"/>
      <name val="Arial Narrow"/>
      <family val="2"/>
      <charset val="1"/>
    </font>
    <font>
      <sz val="8"/>
      <color indexed="8"/>
      <name val="Arial Narrow"/>
      <family val="2"/>
      <charset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9"/>
      <color theme="1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3" tint="0.79998168889431442"/>
        <bgColor indexed="44"/>
      </patternFill>
    </fill>
    <fill>
      <patternFill patternType="solid">
        <fgColor theme="9" tint="0.59999389629810485"/>
        <bgColor indexed="4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4"/>
      </patternFill>
    </fill>
    <fill>
      <patternFill patternType="solid">
        <fgColor theme="5" tint="0.59999389629810485"/>
        <bgColor indexed="46"/>
      </patternFill>
    </fill>
    <fill>
      <patternFill patternType="solid">
        <fgColor theme="5" tint="0.59999389629810485"/>
        <bgColor indexed="4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9" tint="0.59999389629810485"/>
        <bgColor indexed="45"/>
      </patternFill>
    </fill>
  </fills>
  <borders count="47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3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4" fontId="1" fillId="0" borderId="0" xfId="0" applyNumberFormat="1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4" fontId="3" fillId="0" borderId="0" xfId="0" applyNumberFormat="1" applyFont="1"/>
    <xf numFmtId="0" fontId="0" fillId="0" borderId="0" xfId="0" applyFill="1"/>
    <xf numFmtId="0" fontId="1" fillId="0" borderId="0" xfId="0" applyFont="1" applyBorder="1"/>
    <xf numFmtId="164" fontId="3" fillId="2" borderId="0" xfId="0" applyNumberFormat="1" applyFont="1" applyFill="1" applyBorder="1"/>
    <xf numFmtId="4" fontId="5" fillId="2" borderId="6" xfId="0" applyNumberFormat="1" applyFont="1" applyFill="1" applyBorder="1"/>
    <xf numFmtId="4" fontId="5" fillId="2" borderId="5" xfId="0" applyNumberFormat="1" applyFont="1" applyFill="1" applyBorder="1"/>
    <xf numFmtId="4" fontId="5" fillId="0" borderId="5" xfId="0" applyNumberFormat="1" applyFont="1" applyFill="1" applyBorder="1"/>
    <xf numFmtId="4" fontId="5" fillId="0" borderId="5" xfId="0" applyNumberFormat="1" applyFont="1" applyBorder="1"/>
    <xf numFmtId="0" fontId="0" fillId="0" borderId="0" xfId="0" applyFont="1" applyFill="1"/>
    <xf numFmtId="4" fontId="5" fillId="2" borderId="7" xfId="0" applyNumberFormat="1" applyFont="1" applyFill="1" applyBorder="1"/>
    <xf numFmtId="4" fontId="5" fillId="3" borderId="6" xfId="0" applyNumberFormat="1" applyFont="1" applyFill="1" applyBorder="1"/>
    <xf numFmtId="4" fontId="5" fillId="3" borderId="5" xfId="0" applyNumberFormat="1" applyFont="1" applyFill="1" applyBorder="1"/>
    <xf numFmtId="4" fontId="5" fillId="2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5" fillId="3" borderId="11" xfId="0" applyNumberFormat="1" applyFont="1" applyFill="1" applyBorder="1"/>
    <xf numFmtId="4" fontId="5" fillId="2" borderId="11" xfId="0" applyNumberFormat="1" applyFont="1" applyFill="1" applyBorder="1"/>
    <xf numFmtId="4" fontId="5" fillId="3" borderId="9" xfId="0" applyNumberFormat="1" applyFont="1" applyFill="1" applyBorder="1"/>
    <xf numFmtId="4" fontId="5" fillId="2" borderId="9" xfId="0" applyNumberFormat="1" applyFont="1" applyFill="1" applyBorder="1"/>
    <xf numFmtId="4" fontId="5" fillId="0" borderId="9" xfId="0" applyNumberFormat="1" applyFont="1" applyFill="1" applyBorder="1"/>
    <xf numFmtId="4" fontId="5" fillId="0" borderId="9" xfId="0" applyNumberFormat="1" applyFont="1" applyBorder="1"/>
    <xf numFmtId="4" fontId="5" fillId="2" borderId="14" xfId="0" applyNumberFormat="1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2" xfId="0" applyFont="1" applyFill="1" applyBorder="1"/>
    <xf numFmtId="0" fontId="6" fillId="3" borderId="3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0" borderId="22" xfId="0" applyFont="1" applyFill="1" applyBorder="1" applyAlignment="1">
      <alignment horizontal="right" vertical="center"/>
    </xf>
    <xf numFmtId="0" fontId="6" fillId="0" borderId="15" xfId="0" applyFont="1" applyFill="1" applyBorder="1"/>
    <xf numFmtId="0" fontId="7" fillId="0" borderId="23" xfId="0" applyFont="1" applyFill="1" applyBorder="1" applyAlignment="1">
      <alignment horizontal="right"/>
    </xf>
    <xf numFmtId="0" fontId="8" fillId="0" borderId="1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wrapText="1"/>
    </xf>
    <xf numFmtId="0" fontId="6" fillId="0" borderId="2" xfId="0" applyFont="1" applyFill="1" applyBorder="1"/>
    <xf numFmtId="0" fontId="6" fillId="0" borderId="3" xfId="0" applyFont="1" applyFill="1" applyBorder="1"/>
    <xf numFmtId="0" fontId="6" fillId="2" borderId="22" xfId="0" applyFont="1" applyFill="1" applyBorder="1"/>
    <xf numFmtId="0" fontId="6" fillId="2" borderId="15" xfId="0" applyFont="1" applyFill="1" applyBorder="1"/>
    <xf numFmtId="4" fontId="5" fillId="5" borderId="5" xfId="0" applyNumberFormat="1" applyFont="1" applyFill="1" applyBorder="1"/>
    <xf numFmtId="4" fontId="5" fillId="5" borderId="9" xfId="0" applyNumberFormat="1" applyFont="1" applyFill="1" applyBorder="1"/>
    <xf numFmtId="4" fontId="5" fillId="6" borderId="5" xfId="0" applyNumberFormat="1" applyFont="1" applyFill="1" applyBorder="1"/>
    <xf numFmtId="4" fontId="5" fillId="6" borderId="9" xfId="0" applyNumberFormat="1" applyFont="1" applyFill="1" applyBorder="1"/>
    <xf numFmtId="4" fontId="5" fillId="6" borderId="3" xfId="0" applyNumberFormat="1" applyFont="1" applyFill="1" applyBorder="1" applyAlignment="1">
      <alignment horizontal="center" vertical="center"/>
    </xf>
    <xf numFmtId="4" fontId="5" fillId="9" borderId="3" xfId="0" applyNumberFormat="1" applyFont="1" applyFill="1" applyBorder="1" applyAlignment="1">
      <alignment horizontal="center" vertical="center"/>
    </xf>
    <xf numFmtId="0" fontId="6" fillId="10" borderId="3" xfId="0" applyFont="1" applyFill="1" applyBorder="1"/>
    <xf numFmtId="4" fontId="5" fillId="10" borderId="5" xfId="0" applyNumberFormat="1" applyFont="1" applyFill="1" applyBorder="1"/>
    <xf numFmtId="4" fontId="5" fillId="10" borderId="9" xfId="0" applyNumberFormat="1" applyFont="1" applyFill="1" applyBorder="1"/>
    <xf numFmtId="4" fontId="5" fillId="11" borderId="3" xfId="0" applyNumberFormat="1" applyFont="1" applyFill="1" applyBorder="1" applyAlignment="1">
      <alignment horizontal="center" vertical="center"/>
    </xf>
    <xf numFmtId="0" fontId="6" fillId="12" borderId="2" xfId="0" applyFont="1" applyFill="1" applyBorder="1"/>
    <xf numFmtId="0" fontId="6" fillId="12" borderId="3" xfId="0" applyFont="1" applyFill="1" applyBorder="1"/>
    <xf numFmtId="4" fontId="5" fillId="13" borderId="6" xfId="0" applyNumberFormat="1" applyFont="1" applyFill="1" applyBorder="1"/>
    <xf numFmtId="4" fontId="5" fillId="13" borderId="11" xfId="0" applyNumberFormat="1" applyFont="1" applyFill="1" applyBorder="1"/>
    <xf numFmtId="4" fontId="5" fillId="8" borderId="6" xfId="0" applyNumberFormat="1" applyFont="1" applyFill="1" applyBorder="1"/>
    <xf numFmtId="4" fontId="5" fillId="8" borderId="11" xfId="0" applyNumberFormat="1" applyFont="1" applyFill="1" applyBorder="1"/>
    <xf numFmtId="4" fontId="5" fillId="12" borderId="6" xfId="0" applyNumberFormat="1" applyFont="1" applyFill="1" applyBorder="1"/>
    <xf numFmtId="4" fontId="5" fillId="12" borderId="11" xfId="0" applyNumberFormat="1" applyFont="1" applyFill="1" applyBorder="1"/>
    <xf numFmtId="4" fontId="5" fillId="12" borderId="5" xfId="0" applyNumberFormat="1" applyFont="1" applyFill="1" applyBorder="1"/>
    <xf numFmtId="4" fontId="5" fillId="12" borderId="9" xfId="0" applyNumberFormat="1" applyFont="1" applyFill="1" applyBorder="1"/>
    <xf numFmtId="4" fontId="5" fillId="13" borderId="5" xfId="0" applyNumberFormat="1" applyFont="1" applyFill="1" applyBorder="1"/>
    <xf numFmtId="4" fontId="5" fillId="12" borderId="5" xfId="0" applyNumberFormat="1" applyFont="1" applyFill="1" applyBorder="1" applyAlignment="1">
      <alignment horizontal="center"/>
    </xf>
    <xf numFmtId="4" fontId="5" fillId="12" borderId="7" xfId="0" applyNumberFormat="1" applyFont="1" applyFill="1" applyBorder="1"/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/>
    <xf numFmtId="4" fontId="5" fillId="10" borderId="6" xfId="0" applyNumberFormat="1" applyFont="1" applyFill="1" applyBorder="1"/>
    <xf numFmtId="0" fontId="6" fillId="10" borderId="10" xfId="0" applyFont="1" applyFill="1" applyBorder="1"/>
    <xf numFmtId="4" fontId="5" fillId="10" borderId="11" xfId="0" applyNumberFormat="1" applyFont="1" applyFill="1" applyBorder="1"/>
    <xf numFmtId="0" fontId="9" fillId="0" borderId="0" xfId="0" applyFont="1"/>
    <xf numFmtId="0" fontId="3" fillId="10" borderId="2" xfId="0" applyFont="1" applyFill="1" applyBorder="1"/>
    <xf numFmtId="0" fontId="3" fillId="10" borderId="24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4" fontId="5" fillId="4" borderId="33" xfId="0" applyNumberFormat="1" applyFont="1" applyFill="1" applyBorder="1"/>
    <xf numFmtId="4" fontId="5" fillId="4" borderId="34" xfId="0" applyNumberFormat="1" applyFont="1" applyFill="1" applyBorder="1"/>
    <xf numFmtId="4" fontId="5" fillId="4" borderId="35" xfId="0" applyNumberFormat="1" applyFont="1" applyFill="1" applyBorder="1"/>
    <xf numFmtId="4" fontId="5" fillId="7" borderId="36" xfId="0" applyNumberFormat="1" applyFont="1" applyFill="1" applyBorder="1" applyAlignment="1">
      <alignment horizontal="center" vertical="center"/>
    </xf>
    <xf numFmtId="0" fontId="10" fillId="6" borderId="2" xfId="0" applyFont="1" applyFill="1" applyBorder="1"/>
    <xf numFmtId="0" fontId="10" fillId="5" borderId="2" xfId="0" applyFont="1" applyFill="1" applyBorder="1"/>
    <xf numFmtId="0" fontId="11" fillId="5" borderId="3" xfId="0" applyFont="1" applyFill="1" applyBorder="1"/>
    <xf numFmtId="0" fontId="11" fillId="6" borderId="3" xfId="0" applyFont="1" applyFill="1" applyBorder="1"/>
    <xf numFmtId="0" fontId="0" fillId="13" borderId="0" xfId="0" applyFill="1"/>
    <xf numFmtId="4" fontId="5" fillId="14" borderId="3" xfId="0" applyNumberFormat="1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/>
    </xf>
    <xf numFmtId="4" fontId="5" fillId="14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4" fontId="0" fillId="0" borderId="0" xfId="0" applyNumberFormat="1"/>
    <xf numFmtId="0" fontId="12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5" fillId="0" borderId="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/>
    <xf numFmtId="4" fontId="5" fillId="0" borderId="6" xfId="0" applyNumberFormat="1" applyFont="1" applyFill="1" applyBorder="1"/>
    <xf numFmtId="4" fontId="0" fillId="0" borderId="0" xfId="0" applyNumberFormat="1" applyFill="1"/>
    <xf numFmtId="0" fontId="0" fillId="0" borderId="0" xfId="0" applyFill="1" applyBorder="1"/>
    <xf numFmtId="4" fontId="13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0" fontId="1" fillId="0" borderId="4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0" xfId="0" applyBorder="1"/>
    <xf numFmtId="0" fontId="9" fillId="0" borderId="46" xfId="0" applyFont="1" applyBorder="1"/>
    <xf numFmtId="0" fontId="17" fillId="0" borderId="0" xfId="0" applyFont="1" applyBorder="1"/>
    <xf numFmtId="0" fontId="5" fillId="2" borderId="2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126"/>
  <sheetViews>
    <sheetView tabSelected="1" topLeftCell="A10" zoomScale="110" zoomScaleNormal="110" workbookViewId="0">
      <selection activeCell="D28" sqref="D28"/>
    </sheetView>
  </sheetViews>
  <sheetFormatPr defaultRowHeight="15" x14ac:dyDescent="0.25"/>
  <cols>
    <col min="1" max="1" width="6.140625" customWidth="1"/>
    <col min="2" max="2" width="35.42578125" customWidth="1"/>
    <col min="3" max="3" width="0.85546875" style="9" customWidth="1"/>
    <col min="4" max="4" width="10.7109375" customWidth="1"/>
    <col min="5" max="5" width="11.7109375" bestFit="1" customWidth="1"/>
    <col min="6" max="6" width="11.5703125" customWidth="1"/>
    <col min="7" max="7" width="11.7109375" style="34" customWidth="1"/>
    <col min="8" max="8" width="1.28515625" customWidth="1"/>
    <col min="9" max="9" width="12.7109375" bestFit="1" customWidth="1"/>
    <col min="10" max="10" width="12.85546875" bestFit="1" customWidth="1"/>
  </cols>
  <sheetData>
    <row r="2" spans="1:62" x14ac:dyDescent="0.25">
      <c r="A2" s="2"/>
      <c r="B2" s="2" t="s">
        <v>139</v>
      </c>
      <c r="D2" s="2"/>
      <c r="E2" s="2" t="s">
        <v>113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25">
      <c r="A4" s="6"/>
      <c r="B4" s="10" t="s">
        <v>140</v>
      </c>
      <c r="D4" s="2"/>
      <c r="E4" s="6"/>
      <c r="F4" s="6"/>
      <c r="G4" s="3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s="1" customFormat="1" x14ac:dyDescent="0.25">
      <c r="A5" s="6"/>
      <c r="B5" s="10"/>
      <c r="C5" s="9"/>
      <c r="D5" s="2"/>
      <c r="E5" s="6"/>
      <c r="F5" s="6"/>
      <c r="G5" s="33"/>
    </row>
    <row r="6" spans="1:62" s="1" customFormat="1" x14ac:dyDescent="0.25">
      <c r="A6" s="6"/>
      <c r="B6" s="10"/>
      <c r="C6" s="9"/>
      <c r="D6" s="2"/>
      <c r="E6" s="6"/>
      <c r="F6" s="6"/>
      <c r="G6" s="33"/>
    </row>
    <row r="7" spans="1:62" s="1" customFormat="1" x14ac:dyDescent="0.25">
      <c r="A7" s="6"/>
      <c r="B7" s="10"/>
      <c r="C7" s="9"/>
      <c r="D7" s="2"/>
      <c r="E7" s="6"/>
      <c r="F7" s="6"/>
      <c r="G7" s="33"/>
    </row>
    <row r="8" spans="1:62" s="1" customFormat="1" x14ac:dyDescent="0.25">
      <c r="A8" s="6"/>
      <c r="B8" s="10"/>
      <c r="C8" s="9"/>
      <c r="D8" s="2"/>
      <c r="E8" s="6"/>
      <c r="F8" s="6"/>
      <c r="G8" s="33"/>
    </row>
    <row r="9" spans="1:62" s="1" customFormat="1" x14ac:dyDescent="0.25">
      <c r="A9" s="6"/>
      <c r="B9" s="10"/>
      <c r="C9" s="9"/>
      <c r="D9" s="2"/>
      <c r="E9" s="6"/>
      <c r="F9" s="6"/>
      <c r="G9" s="33"/>
    </row>
    <row r="10" spans="1:62" s="1" customFormat="1" x14ac:dyDescent="0.25">
      <c r="A10" s="6"/>
      <c r="B10" s="10"/>
      <c r="C10" s="9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27.75" customHeight="1" thickBot="1" x14ac:dyDescent="0.3">
      <c r="A12" s="128" t="s">
        <v>1</v>
      </c>
      <c r="B12" s="129"/>
      <c r="D12" s="132" t="s">
        <v>2</v>
      </c>
      <c r="E12" s="134" t="s">
        <v>3</v>
      </c>
      <c r="F12" s="124" t="s">
        <v>111</v>
      </c>
      <c r="G12" s="126" t="s">
        <v>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x14ac:dyDescent="0.25">
      <c r="A13" s="130"/>
      <c r="B13" s="131"/>
      <c r="D13" s="133"/>
      <c r="E13" s="135"/>
      <c r="F13" s="125"/>
      <c r="G13" s="1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x14ac:dyDescent="0.25">
      <c r="A14" s="87">
        <v>400000</v>
      </c>
      <c r="B14" s="90" t="s">
        <v>6</v>
      </c>
      <c r="D14" s="53">
        <f>SUM(D15+D32+D80+D84+D90+D92)</f>
        <v>12041334</v>
      </c>
      <c r="E14" s="52">
        <f>E15+E32+E80+E84+E90+E92</f>
        <v>2000000</v>
      </c>
      <c r="F14" s="52">
        <f>F15+F32+F80+F84+F90+F92</f>
        <v>0</v>
      </c>
      <c r="G14" s="54">
        <f>SUM(D14:F14)</f>
        <v>14041334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25">
      <c r="A15" s="79">
        <v>410000</v>
      </c>
      <c r="B15" s="56" t="s">
        <v>7</v>
      </c>
      <c r="D15" s="58">
        <f>SUM(D16+D18+D22+D24+D28+D30)</f>
        <v>7019726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7019726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25">
      <c r="A16" s="35">
        <v>411000</v>
      </c>
      <c r="B16" s="36" t="s">
        <v>8</v>
      </c>
      <c r="D16" s="25">
        <f>D17</f>
        <v>5664000</v>
      </c>
      <c r="E16" s="18">
        <f t="shared" ref="E16:F16" si="2">E17</f>
        <v>0</v>
      </c>
      <c r="F16" s="18">
        <f t="shared" si="2"/>
        <v>0</v>
      </c>
      <c r="G16" s="55">
        <f t="shared" si="1"/>
        <v>5664000</v>
      </c>
    </row>
    <row r="17" spans="1:10" s="9" customFormat="1" x14ac:dyDescent="0.25">
      <c r="A17" s="46">
        <v>411100</v>
      </c>
      <c r="B17" s="47" t="s">
        <v>9</v>
      </c>
      <c r="D17" s="108">
        <v>5664000</v>
      </c>
      <c r="E17" s="109"/>
      <c r="F17" s="109"/>
      <c r="G17" s="103">
        <f t="shared" si="1"/>
        <v>5664000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937392</v>
      </c>
      <c r="E18" s="18">
        <f t="shared" ref="E18:F18" si="3">E19+E20+E21</f>
        <v>0</v>
      </c>
      <c r="F18" s="18">
        <f t="shared" si="3"/>
        <v>0</v>
      </c>
      <c r="G18" s="55">
        <f t="shared" si="1"/>
        <v>937392</v>
      </c>
    </row>
    <row r="19" spans="1:10" x14ac:dyDescent="0.25">
      <c r="A19" s="46">
        <v>412100</v>
      </c>
      <c r="B19" s="47" t="s">
        <v>11</v>
      </c>
      <c r="D19" s="108">
        <v>651360</v>
      </c>
      <c r="E19" s="109"/>
      <c r="F19" s="109"/>
      <c r="G19" s="103">
        <f t="shared" si="1"/>
        <v>651360</v>
      </c>
    </row>
    <row r="20" spans="1:10" x14ac:dyDescent="0.25">
      <c r="A20" s="46">
        <v>412200</v>
      </c>
      <c r="B20" s="47" t="s">
        <v>12</v>
      </c>
      <c r="D20" s="108">
        <v>286032</v>
      </c>
      <c r="E20" s="109"/>
      <c r="F20" s="109"/>
      <c r="G20" s="103">
        <f t="shared" si="1"/>
        <v>286032</v>
      </c>
      <c r="I20" s="98"/>
    </row>
    <row r="21" spans="1:10" x14ac:dyDescent="0.25">
      <c r="A21" s="46">
        <v>412300</v>
      </c>
      <c r="B21" s="47" t="s">
        <v>13</v>
      </c>
      <c r="D21" s="108"/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240000</v>
      </c>
      <c r="E22" s="18">
        <f t="shared" ref="E22:F22" si="4">E23</f>
        <v>0</v>
      </c>
      <c r="F22" s="18">
        <f t="shared" si="4"/>
        <v>0</v>
      </c>
      <c r="G22" s="55">
        <f t="shared" si="1"/>
        <v>240000</v>
      </c>
    </row>
    <row r="23" spans="1:10" x14ac:dyDescent="0.25">
      <c r="A23" s="46">
        <v>413100</v>
      </c>
      <c r="B23" s="47" t="s">
        <v>15</v>
      </c>
      <c r="D23" s="108">
        <v>240000</v>
      </c>
      <c r="E23" s="109"/>
      <c r="F23" s="109"/>
      <c r="G23" s="103">
        <f t="shared" si="1"/>
        <v>240000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133334</v>
      </c>
      <c r="E24" s="18">
        <f t="shared" ref="E24:F24" si="5">E25+E26+E27</f>
        <v>0</v>
      </c>
      <c r="F24" s="18">
        <f t="shared" si="5"/>
        <v>0</v>
      </c>
      <c r="G24" s="55">
        <f t="shared" si="1"/>
        <v>133334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/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67">
        <v>133334</v>
      </c>
      <c r="E27" s="66"/>
      <c r="F27" s="66"/>
      <c r="G27" s="92">
        <f t="shared" si="1"/>
        <v>133334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45000</v>
      </c>
      <c r="E30" s="19">
        <f t="shared" ref="E30:F30" si="7">E31</f>
        <v>0</v>
      </c>
      <c r="F30" s="19">
        <f t="shared" si="7"/>
        <v>0</v>
      </c>
      <c r="G30" s="55">
        <f t="shared" si="1"/>
        <v>45000</v>
      </c>
    </row>
    <row r="31" spans="1:10" x14ac:dyDescent="0.25">
      <c r="A31" s="46">
        <v>416100</v>
      </c>
      <c r="B31" s="47" t="s">
        <v>23</v>
      </c>
      <c r="D31" s="29">
        <v>45000</v>
      </c>
      <c r="E31" s="14"/>
      <c r="F31" s="14"/>
      <c r="G31" s="103">
        <f t="shared" si="1"/>
        <v>45000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5021608</v>
      </c>
      <c r="E32" s="57">
        <f t="shared" ref="E32:F32" si="8">SUM(E33+E50+E55+E64+E69+E72)</f>
        <v>2000000</v>
      </c>
      <c r="F32" s="57">
        <f t="shared" si="8"/>
        <v>0</v>
      </c>
      <c r="G32" s="59">
        <f t="shared" si="1"/>
        <v>7021608</v>
      </c>
    </row>
    <row r="33" spans="1:7" x14ac:dyDescent="0.25">
      <c r="A33" s="35">
        <v>421000</v>
      </c>
      <c r="B33" s="36" t="s">
        <v>25</v>
      </c>
      <c r="D33" s="27">
        <f>SUM(D34:D49)</f>
        <v>2621000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2621000</v>
      </c>
    </row>
    <row r="34" spans="1:7" x14ac:dyDescent="0.25">
      <c r="A34" s="37">
        <v>421100</v>
      </c>
      <c r="B34" s="38" t="s">
        <v>26</v>
      </c>
      <c r="D34" s="29">
        <v>30000</v>
      </c>
      <c r="E34" s="70"/>
      <c r="F34" s="70"/>
      <c r="G34" s="92">
        <f t="shared" si="1"/>
        <v>30000</v>
      </c>
    </row>
    <row r="35" spans="1:7" x14ac:dyDescent="0.25">
      <c r="A35" s="37">
        <v>421211</v>
      </c>
      <c r="B35" s="38" t="s">
        <v>27</v>
      </c>
      <c r="D35" s="30">
        <v>378000</v>
      </c>
      <c r="E35" s="70"/>
      <c r="F35" s="70"/>
      <c r="G35" s="92">
        <f t="shared" si="1"/>
        <v>378000</v>
      </c>
    </row>
    <row r="36" spans="1:7" x14ac:dyDescent="0.25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>
        <v>350000</v>
      </c>
      <c r="E38" s="14"/>
      <c r="F38" s="14"/>
      <c r="G38" s="103">
        <f t="shared" si="1"/>
        <v>350000</v>
      </c>
    </row>
    <row r="39" spans="1:7" x14ac:dyDescent="0.25">
      <c r="A39" s="46">
        <v>421311</v>
      </c>
      <c r="B39" s="47" t="s">
        <v>31</v>
      </c>
      <c r="D39" s="29">
        <v>30000</v>
      </c>
      <c r="E39" s="14"/>
      <c r="F39" s="14"/>
      <c r="G39" s="103">
        <f t="shared" si="1"/>
        <v>30000</v>
      </c>
    </row>
    <row r="40" spans="1:7" x14ac:dyDescent="0.25">
      <c r="A40" s="46">
        <v>421321</v>
      </c>
      <c r="B40" s="47" t="s">
        <v>32</v>
      </c>
      <c r="D40" s="29"/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>
        <v>1190000</v>
      </c>
      <c r="E41" s="14"/>
      <c r="F41" s="14"/>
      <c r="G41" s="103">
        <f t="shared" si="1"/>
        <v>1190000</v>
      </c>
    </row>
    <row r="42" spans="1:7" x14ac:dyDescent="0.25">
      <c r="A42" s="46">
        <v>421324</v>
      </c>
      <c r="B42" s="47" t="s">
        <v>34</v>
      </c>
      <c r="D42" s="29">
        <v>45000</v>
      </c>
      <c r="E42" s="14"/>
      <c r="F42" s="14"/>
      <c r="G42" s="103">
        <f t="shared" si="1"/>
        <v>45000</v>
      </c>
    </row>
    <row r="43" spans="1:7" x14ac:dyDescent="0.25">
      <c r="A43" s="46">
        <v>421325</v>
      </c>
      <c r="B43" s="47" t="s">
        <v>35</v>
      </c>
      <c r="D43" s="29">
        <v>468000</v>
      </c>
      <c r="E43" s="14"/>
      <c r="F43" s="14"/>
      <c r="G43" s="103">
        <f t="shared" si="1"/>
        <v>468000</v>
      </c>
    </row>
    <row r="44" spans="1:7" x14ac:dyDescent="0.25">
      <c r="A44" s="46">
        <v>421391</v>
      </c>
      <c r="B44" s="47" t="s">
        <v>36</v>
      </c>
      <c r="D44" s="29">
        <v>0</v>
      </c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>
        <v>110000</v>
      </c>
      <c r="E45" s="14"/>
      <c r="F45" s="14"/>
      <c r="G45" s="103">
        <f t="shared" si="1"/>
        <v>110000</v>
      </c>
    </row>
    <row r="46" spans="1:7" x14ac:dyDescent="0.25">
      <c r="A46" s="46">
        <v>421500</v>
      </c>
      <c r="B46" s="47" t="s">
        <v>38</v>
      </c>
      <c r="D46" s="29"/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/>
      <c r="E47" s="14"/>
      <c r="F47" s="14"/>
      <c r="G47" s="103">
        <f t="shared" si="1"/>
        <v>0</v>
      </c>
    </row>
    <row r="48" spans="1:7" s="1" customFormat="1" x14ac:dyDescent="0.25">
      <c r="A48" s="46">
        <v>421629</v>
      </c>
      <c r="B48" s="47" t="s">
        <v>127</v>
      </c>
      <c r="C48" s="9"/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20000</v>
      </c>
      <c r="E49" s="68"/>
      <c r="F49" s="68"/>
      <c r="G49" s="92">
        <f t="shared" si="1"/>
        <v>20000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x14ac:dyDescent="0.25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x14ac:dyDescent="0.25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x14ac:dyDescent="0.25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x14ac:dyDescent="0.25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1870608</v>
      </c>
      <c r="E55" s="19">
        <f t="shared" ref="E55:F55" si="11">E56+E57+E58+E59+E60+E61+E62+E63</f>
        <v>640000</v>
      </c>
      <c r="F55" s="19">
        <f t="shared" si="11"/>
        <v>0</v>
      </c>
      <c r="G55" s="55">
        <f t="shared" si="1"/>
        <v>2510608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x14ac:dyDescent="0.25">
      <c r="A56" s="37">
        <v>423100</v>
      </c>
      <c r="B56" s="38" t="s">
        <v>47</v>
      </c>
      <c r="D56" s="28">
        <v>703200</v>
      </c>
      <c r="E56" s="13">
        <v>100000</v>
      </c>
      <c r="F56" s="68"/>
      <c r="G56" s="92">
        <f t="shared" si="1"/>
        <v>803200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x14ac:dyDescent="0.25">
      <c r="A57" s="46">
        <v>423200</v>
      </c>
      <c r="B57" s="47" t="s">
        <v>48</v>
      </c>
      <c r="D57" s="29">
        <v>200000</v>
      </c>
      <c r="E57" s="14"/>
      <c r="F57" s="14"/>
      <c r="G57" s="103">
        <f t="shared" si="1"/>
        <v>200000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x14ac:dyDescent="0.25">
      <c r="A58" s="37">
        <v>423300</v>
      </c>
      <c r="B58" s="38" t="s">
        <v>49</v>
      </c>
      <c r="D58" s="28"/>
      <c r="E58" s="13"/>
      <c r="F58" s="68"/>
      <c r="G58" s="92">
        <f t="shared" si="1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x14ac:dyDescent="0.25">
      <c r="A59" s="37">
        <v>423400</v>
      </c>
      <c r="B59" s="38" t="s">
        <v>50</v>
      </c>
      <c r="D59" s="28">
        <v>20000</v>
      </c>
      <c r="E59" s="13">
        <v>540000</v>
      </c>
      <c r="F59" s="68"/>
      <c r="G59" s="92">
        <f t="shared" si="1"/>
        <v>560000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s="9" customFormat="1" x14ac:dyDescent="0.25">
      <c r="A60" s="46">
        <v>423500</v>
      </c>
      <c r="B60" s="47" t="s">
        <v>51</v>
      </c>
      <c r="D60" s="29">
        <v>200000</v>
      </c>
      <c r="E60" s="14"/>
      <c r="F60" s="14"/>
      <c r="G60" s="103">
        <f t="shared" si="1"/>
        <v>200000</v>
      </c>
    </row>
    <row r="61" spans="1:62" x14ac:dyDescent="0.25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x14ac:dyDescent="0.25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x14ac:dyDescent="0.25">
      <c r="A63" s="46">
        <v>423900</v>
      </c>
      <c r="B63" s="47" t="s">
        <v>54</v>
      </c>
      <c r="D63" s="29">
        <v>747408</v>
      </c>
      <c r="E63" s="14"/>
      <c r="F63" s="14"/>
      <c r="G63" s="103">
        <f t="shared" si="1"/>
        <v>747408</v>
      </c>
      <c r="I63" s="99"/>
      <c r="J63" s="9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x14ac:dyDescent="0.25">
      <c r="A64" s="35">
        <v>424000</v>
      </c>
      <c r="B64" s="36" t="s">
        <v>55</v>
      </c>
      <c r="D64" s="27">
        <f>D65+D66+D67+D68</f>
        <v>20000</v>
      </c>
      <c r="E64" s="19">
        <f t="shared" ref="E64" si="12">E65+E66+E67+E68</f>
        <v>1360000</v>
      </c>
      <c r="F64" s="19">
        <f>F65+F66+F67+F68</f>
        <v>0</v>
      </c>
      <c r="G64" s="55">
        <f t="shared" si="1"/>
        <v>1380000</v>
      </c>
      <c r="I64" s="1"/>
      <c r="J64" s="9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10" x14ac:dyDescent="0.25">
      <c r="A65" s="37">
        <v>424200</v>
      </c>
      <c r="B65" s="38" t="s">
        <v>56</v>
      </c>
      <c r="D65" s="30"/>
      <c r="E65" s="15">
        <v>1360000</v>
      </c>
      <c r="F65" s="70"/>
      <c r="G65" s="92">
        <f t="shared" si="1"/>
        <v>1360000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>
        <v>20000</v>
      </c>
      <c r="E68" s="13"/>
      <c r="F68" s="68"/>
      <c r="G68" s="92">
        <f t="shared" si="1"/>
        <v>20000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90000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90000</v>
      </c>
    </row>
    <row r="70" spans="1:10" x14ac:dyDescent="0.25">
      <c r="A70" s="46">
        <v>425100</v>
      </c>
      <c r="B70" s="47" t="s">
        <v>61</v>
      </c>
      <c r="D70" s="29">
        <v>40000</v>
      </c>
      <c r="E70" s="14"/>
      <c r="F70" s="14"/>
      <c r="G70" s="103">
        <f t="shared" si="1"/>
        <v>40000</v>
      </c>
    </row>
    <row r="71" spans="1:10" x14ac:dyDescent="0.25">
      <c r="A71" s="46">
        <v>425200</v>
      </c>
      <c r="B71" s="47" t="s">
        <v>62</v>
      </c>
      <c r="D71" s="29">
        <v>50000</v>
      </c>
      <c r="E71" s="14"/>
      <c r="F71" s="14"/>
      <c r="G71" s="103">
        <f t="shared" si="1"/>
        <v>50000</v>
      </c>
    </row>
    <row r="72" spans="1:10" x14ac:dyDescent="0.25">
      <c r="A72" s="35">
        <v>426000</v>
      </c>
      <c r="B72" s="36" t="s">
        <v>63</v>
      </c>
      <c r="D72" s="27">
        <f>SUM(D73:D79)</f>
        <v>420000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420000</v>
      </c>
    </row>
    <row r="73" spans="1:10" x14ac:dyDescent="0.25">
      <c r="A73" s="37">
        <v>426100</v>
      </c>
      <c r="B73" s="38" t="s">
        <v>64</v>
      </c>
      <c r="D73" s="28">
        <v>110000</v>
      </c>
      <c r="E73" s="13"/>
      <c r="F73" s="68"/>
      <c r="G73" s="92">
        <f t="shared" si="1"/>
        <v>110000</v>
      </c>
    </row>
    <row r="74" spans="1:10" x14ac:dyDescent="0.25">
      <c r="A74" s="37">
        <v>426300</v>
      </c>
      <c r="B74" s="38" t="s">
        <v>65</v>
      </c>
      <c r="D74" s="28"/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200000</v>
      </c>
      <c r="E77" s="13"/>
      <c r="F77" s="68"/>
      <c r="G77" s="92">
        <f t="shared" si="1"/>
        <v>200000</v>
      </c>
    </row>
    <row r="78" spans="1:10" x14ac:dyDescent="0.25">
      <c r="A78" s="46">
        <v>426800</v>
      </c>
      <c r="B78" s="47" t="s">
        <v>69</v>
      </c>
      <c r="D78" s="29">
        <v>110000</v>
      </c>
      <c r="E78" s="14"/>
      <c r="F78" s="14"/>
      <c r="G78" s="103">
        <f t="shared" si="1"/>
        <v>110000</v>
      </c>
    </row>
    <row r="79" spans="1:10" x14ac:dyDescent="0.25">
      <c r="A79" s="46">
        <v>426900</v>
      </c>
      <c r="B79" s="47" t="s">
        <v>70</v>
      </c>
      <c r="D79" s="29"/>
      <c r="E79" s="14"/>
      <c r="F79" s="14"/>
      <c r="G79" s="103">
        <f t="shared" si="1"/>
        <v>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x14ac:dyDescent="0.25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x14ac:dyDescent="0.25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x14ac:dyDescent="0.25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100000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100000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x14ac:dyDescent="0.25">
      <c r="A103" s="79">
        <v>510000</v>
      </c>
      <c r="B103" s="56" t="s">
        <v>93</v>
      </c>
      <c r="D103" s="58">
        <f>SUM(D104+D107+D112)</f>
        <v>100000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100000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x14ac:dyDescent="0.25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x14ac:dyDescent="0.25">
      <c r="A107" s="35">
        <v>512000</v>
      </c>
      <c r="B107" s="36" t="s">
        <v>97</v>
      </c>
      <c r="D107" s="27">
        <f>SUM(D108:D111)</f>
        <v>100000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100000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x14ac:dyDescent="0.25">
      <c r="A108" s="46">
        <v>512200</v>
      </c>
      <c r="B108" s="47" t="s">
        <v>98</v>
      </c>
      <c r="D108" s="29">
        <v>100000</v>
      </c>
      <c r="E108" s="14"/>
      <c r="F108" s="14"/>
      <c r="G108" s="103">
        <f t="shared" si="16"/>
        <v>100000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x14ac:dyDescent="0.25">
      <c r="A109" s="37">
        <v>512600</v>
      </c>
      <c r="B109" s="38" t="s">
        <v>99</v>
      </c>
      <c r="D109" s="28"/>
      <c r="E109" s="13"/>
      <c r="F109" s="68"/>
      <c r="G109" s="92">
        <f t="shared" si="16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4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ref="E115:F115" si="31">SUM(E116)</f>
        <v>0</v>
      </c>
      <c r="F115" s="19">
        <f t="shared" si="31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12141334</v>
      </c>
      <c r="E117" s="84">
        <f t="shared" ref="E117" si="32">E14+E102</f>
        <v>2000000</v>
      </c>
      <c r="F117" s="85">
        <f>F14+F102</f>
        <v>0</v>
      </c>
      <c r="G117" s="86">
        <f t="shared" si="16"/>
        <v>14141334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F12:F13"/>
    <mergeCell ref="G12:G13"/>
    <mergeCell ref="A12:B13"/>
    <mergeCell ref="D12:D13"/>
    <mergeCell ref="E12:E13"/>
  </mergeCells>
  <pageMargins left="0.7" right="0.7" top="0.75" bottom="0.75" header="0.3" footer="0.3"/>
  <pageSetup paperSize="9" scale="98" orientation="portrait" r:id="rId1"/>
  <ignoredErrors>
    <ignoredError sqref="G1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J126"/>
  <sheetViews>
    <sheetView zoomScale="130" zoomScaleNormal="130" workbookViewId="0">
      <selection activeCell="S16" sqref="S16"/>
    </sheetView>
  </sheetViews>
  <sheetFormatPr defaultRowHeight="15" x14ac:dyDescent="0.2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 x14ac:dyDescent="0.25">
      <c r="A2" s="2"/>
      <c r="B2" s="2" t="s">
        <v>139</v>
      </c>
      <c r="D2" s="2"/>
      <c r="E2" s="2" t="s">
        <v>112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</row>
    <row r="4" spans="1:62" x14ac:dyDescent="0.25">
      <c r="A4" s="6"/>
      <c r="B4" s="10" t="s">
        <v>137</v>
      </c>
      <c r="D4" s="2"/>
      <c r="E4" s="6"/>
      <c r="F4" s="6"/>
      <c r="G4" s="33"/>
    </row>
    <row r="5" spans="1:62" x14ac:dyDescent="0.25">
      <c r="A5" s="6"/>
      <c r="B5" s="10"/>
      <c r="D5" s="2"/>
      <c r="E5" s="6"/>
      <c r="F5" s="6"/>
      <c r="G5" s="33"/>
    </row>
    <row r="6" spans="1:62" x14ac:dyDescent="0.25">
      <c r="A6" s="6"/>
      <c r="B6" s="10" t="s">
        <v>141</v>
      </c>
      <c r="D6" s="2"/>
      <c r="E6" s="6"/>
      <c r="F6" s="6"/>
      <c r="G6" s="33"/>
    </row>
    <row r="7" spans="1:62" x14ac:dyDescent="0.25">
      <c r="A7" s="6"/>
      <c r="B7" s="10"/>
      <c r="D7" s="2"/>
      <c r="E7" s="6"/>
      <c r="F7" s="6"/>
      <c r="G7" s="33"/>
    </row>
    <row r="8" spans="1:62" x14ac:dyDescent="0.25">
      <c r="A8" s="6"/>
      <c r="B8" s="10"/>
      <c r="D8" s="2"/>
      <c r="E8" s="6"/>
      <c r="F8" s="6"/>
      <c r="G8" s="33"/>
    </row>
    <row r="9" spans="1:62" x14ac:dyDescent="0.25">
      <c r="A9" s="6"/>
      <c r="B9" s="10"/>
      <c r="D9" s="2"/>
      <c r="E9" s="6"/>
      <c r="F9" s="6"/>
      <c r="G9" s="33"/>
    </row>
    <row r="10" spans="1:62" x14ac:dyDescent="0.25">
      <c r="A10" s="6"/>
      <c r="B10" s="10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</row>
    <row r="12" spans="1:62" ht="27.75" customHeight="1" thickBot="1" x14ac:dyDescent="0.3">
      <c r="A12" s="128" t="s">
        <v>1</v>
      </c>
      <c r="B12" s="129"/>
      <c r="D12" s="132" t="s">
        <v>2</v>
      </c>
      <c r="E12" s="134" t="s">
        <v>3</v>
      </c>
      <c r="F12" s="124" t="s">
        <v>111</v>
      </c>
      <c r="G12" s="126" t="s">
        <v>5</v>
      </c>
    </row>
    <row r="13" spans="1:62" x14ac:dyDescent="0.25">
      <c r="A13" s="130"/>
      <c r="B13" s="131"/>
      <c r="D13" s="133"/>
      <c r="E13" s="135"/>
      <c r="F13" s="125"/>
      <c r="G13" s="127"/>
    </row>
    <row r="14" spans="1:62" x14ac:dyDescent="0.25">
      <c r="A14" s="87">
        <v>400000</v>
      </c>
      <c r="B14" s="90" t="s">
        <v>6</v>
      </c>
      <c r="D14" s="53">
        <f>SUM(D15+D32+D80+D84+D90+D92)</f>
        <v>1497000</v>
      </c>
      <c r="E14" s="52">
        <f>E15+E32+E80+E84+E90+E92</f>
        <v>0</v>
      </c>
      <c r="F14" s="52">
        <f>F15+F32+F80+F84+F90+F92</f>
        <v>0</v>
      </c>
      <c r="G14" s="54">
        <f>SUM(D14:F14)</f>
        <v>1497000</v>
      </c>
    </row>
    <row r="15" spans="1:62" x14ac:dyDescent="0.25">
      <c r="A15" s="79">
        <v>410000</v>
      </c>
      <c r="B15" s="56" t="s">
        <v>7</v>
      </c>
      <c r="D15" s="58">
        <f>SUM(D16+D18+D22+D24+D28+D30)</f>
        <v>921305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921305</v>
      </c>
    </row>
    <row r="16" spans="1:62" x14ac:dyDescent="0.25">
      <c r="A16" s="35">
        <v>411000</v>
      </c>
      <c r="B16" s="36" t="s">
        <v>8</v>
      </c>
      <c r="D16" s="25">
        <f>D17</f>
        <v>665500</v>
      </c>
      <c r="E16" s="18">
        <f t="shared" ref="E16:F16" si="2">E17</f>
        <v>0</v>
      </c>
      <c r="F16" s="18">
        <f t="shared" si="2"/>
        <v>0</v>
      </c>
      <c r="G16" s="55">
        <f t="shared" si="1"/>
        <v>665500</v>
      </c>
    </row>
    <row r="17" spans="1:10" s="9" customFormat="1" x14ac:dyDescent="0.25">
      <c r="A17" s="46">
        <v>411100</v>
      </c>
      <c r="B17" s="47" t="s">
        <v>9</v>
      </c>
      <c r="D17" s="108">
        <v>665500</v>
      </c>
      <c r="E17" s="109"/>
      <c r="F17" s="109"/>
      <c r="G17" s="103">
        <f t="shared" si="1"/>
        <v>665500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110805</v>
      </c>
      <c r="E18" s="18">
        <f t="shared" ref="E18:F18" si="3">E19+E20+E21</f>
        <v>0</v>
      </c>
      <c r="F18" s="18">
        <f t="shared" si="3"/>
        <v>0</v>
      </c>
      <c r="G18" s="55">
        <f t="shared" si="1"/>
        <v>110805</v>
      </c>
    </row>
    <row r="19" spans="1:10" x14ac:dyDescent="0.25">
      <c r="A19" s="46">
        <v>412100</v>
      </c>
      <c r="B19" s="47" t="s">
        <v>11</v>
      </c>
      <c r="D19" s="108">
        <v>76532</v>
      </c>
      <c r="E19" s="109"/>
      <c r="F19" s="109"/>
      <c r="G19" s="103">
        <f t="shared" si="1"/>
        <v>76532</v>
      </c>
    </row>
    <row r="20" spans="1:10" x14ac:dyDescent="0.25">
      <c r="A20" s="46">
        <v>412200</v>
      </c>
      <c r="B20" s="47" t="s">
        <v>12</v>
      </c>
      <c r="D20" s="108">
        <v>34273</v>
      </c>
      <c r="E20" s="109"/>
      <c r="F20" s="109"/>
      <c r="G20" s="103">
        <f t="shared" si="1"/>
        <v>34273</v>
      </c>
      <c r="I20" s="98"/>
    </row>
    <row r="21" spans="1:10" x14ac:dyDescent="0.25">
      <c r="A21" s="46">
        <v>412300</v>
      </c>
      <c r="B21" s="47" t="s">
        <v>13</v>
      </c>
      <c r="D21" s="108"/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90000</v>
      </c>
      <c r="E22" s="18">
        <f t="shared" ref="E22:F22" si="4">E23</f>
        <v>0</v>
      </c>
      <c r="F22" s="18">
        <f t="shared" si="4"/>
        <v>0</v>
      </c>
      <c r="G22" s="55">
        <f t="shared" si="1"/>
        <v>90000</v>
      </c>
    </row>
    <row r="23" spans="1:10" x14ac:dyDescent="0.25">
      <c r="A23" s="46">
        <v>413100</v>
      </c>
      <c r="B23" s="47" t="s">
        <v>15</v>
      </c>
      <c r="D23" s="108">
        <v>90000</v>
      </c>
      <c r="E23" s="109"/>
      <c r="F23" s="109"/>
      <c r="G23" s="103">
        <f t="shared" si="1"/>
        <v>90000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10000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10000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>
        <v>10000</v>
      </c>
      <c r="E26" s="109"/>
      <c r="F26" s="109"/>
      <c r="G26" s="103">
        <f t="shared" si="1"/>
        <v>10000</v>
      </c>
    </row>
    <row r="27" spans="1:10" x14ac:dyDescent="0.25">
      <c r="A27" s="37">
        <v>414400</v>
      </c>
      <c r="B27" s="38" t="s">
        <v>126</v>
      </c>
      <c r="D27" s="67"/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45000</v>
      </c>
      <c r="E30" s="19">
        <f t="shared" ref="E30:F30" si="7">E31</f>
        <v>0</v>
      </c>
      <c r="F30" s="19">
        <f t="shared" si="7"/>
        <v>0</v>
      </c>
      <c r="G30" s="55">
        <f t="shared" si="1"/>
        <v>45000</v>
      </c>
    </row>
    <row r="31" spans="1:10" x14ac:dyDescent="0.25">
      <c r="A31" s="46">
        <v>416100</v>
      </c>
      <c r="B31" s="47" t="s">
        <v>23</v>
      </c>
      <c r="D31" s="29">
        <v>45000</v>
      </c>
      <c r="E31" s="14"/>
      <c r="F31" s="14"/>
      <c r="G31" s="103">
        <f t="shared" si="1"/>
        <v>45000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525695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525695</v>
      </c>
    </row>
    <row r="33" spans="1:7" x14ac:dyDescent="0.25">
      <c r="A33" s="35">
        <v>421000</v>
      </c>
      <c r="B33" s="36" t="s">
        <v>25</v>
      </c>
      <c r="D33" s="27">
        <f>SUM(D34:D49)</f>
        <v>209000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209000</v>
      </c>
    </row>
    <row r="34" spans="1:7" x14ac:dyDescent="0.25">
      <c r="A34" s="37">
        <v>421100</v>
      </c>
      <c r="B34" s="38" t="s">
        <v>26</v>
      </c>
      <c r="D34" s="29">
        <v>100000</v>
      </c>
      <c r="E34" s="70"/>
      <c r="F34" s="70"/>
      <c r="G34" s="92">
        <f t="shared" si="1"/>
        <v>100000</v>
      </c>
    </row>
    <row r="35" spans="1:7" x14ac:dyDescent="0.25">
      <c r="A35" s="37">
        <v>421211</v>
      </c>
      <c r="B35" s="38" t="s">
        <v>27</v>
      </c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/>
      <c r="E38" s="14"/>
      <c r="F38" s="14"/>
      <c r="G38" s="103">
        <f t="shared" si="1"/>
        <v>0</v>
      </c>
    </row>
    <row r="39" spans="1:7" x14ac:dyDescent="0.25">
      <c r="A39" s="46">
        <v>421311</v>
      </c>
      <c r="B39" s="47" t="s">
        <v>31</v>
      </c>
      <c r="D39" s="29"/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/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/>
      <c r="E41" s="14"/>
      <c r="F41" s="14"/>
      <c r="G41" s="103">
        <f t="shared" si="1"/>
        <v>0</v>
      </c>
    </row>
    <row r="42" spans="1:7" x14ac:dyDescent="0.25">
      <c r="A42" s="46">
        <v>421324</v>
      </c>
      <c r="B42" s="47" t="s">
        <v>34</v>
      </c>
      <c r="D42" s="29"/>
      <c r="E42" s="14"/>
      <c r="F42" s="14"/>
      <c r="G42" s="103">
        <f t="shared" si="1"/>
        <v>0</v>
      </c>
    </row>
    <row r="43" spans="1:7" x14ac:dyDescent="0.25">
      <c r="A43" s="46">
        <v>421325</v>
      </c>
      <c r="B43" s="47" t="s">
        <v>35</v>
      </c>
      <c r="D43" s="29"/>
      <c r="E43" s="14"/>
      <c r="F43" s="14"/>
      <c r="G43" s="103">
        <f t="shared" si="1"/>
        <v>0</v>
      </c>
    </row>
    <row r="44" spans="1:7" x14ac:dyDescent="0.25">
      <c r="A44" s="46">
        <v>421391</v>
      </c>
      <c r="B44" s="47" t="s">
        <v>36</v>
      </c>
      <c r="D44" s="29"/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>
        <v>84000</v>
      </c>
      <c r="E45" s="14"/>
      <c r="F45" s="14"/>
      <c r="G45" s="103">
        <f t="shared" si="1"/>
        <v>84000</v>
      </c>
    </row>
    <row r="46" spans="1:7" x14ac:dyDescent="0.25">
      <c r="A46" s="46">
        <v>421500</v>
      </c>
      <c r="B46" s="47" t="s">
        <v>38</v>
      </c>
      <c r="D46" s="29">
        <v>15000</v>
      </c>
      <c r="E46" s="14"/>
      <c r="F46" s="14"/>
      <c r="G46" s="103">
        <f t="shared" si="1"/>
        <v>15000</v>
      </c>
    </row>
    <row r="47" spans="1:7" x14ac:dyDescent="0.25">
      <c r="A47" s="46">
        <v>421600</v>
      </c>
      <c r="B47" s="47" t="s">
        <v>39</v>
      </c>
      <c r="D47" s="29"/>
      <c r="E47" s="14"/>
      <c r="F47" s="14"/>
      <c r="G47" s="103">
        <f t="shared" si="1"/>
        <v>0</v>
      </c>
    </row>
    <row r="48" spans="1:7" x14ac:dyDescent="0.25">
      <c r="A48" s="46">
        <v>421629</v>
      </c>
      <c r="B48" s="47" t="s">
        <v>127</v>
      </c>
      <c r="D48" s="29"/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10000</v>
      </c>
      <c r="E49" s="68"/>
      <c r="F49" s="68"/>
      <c r="G49" s="92">
        <f t="shared" si="1"/>
        <v>10000</v>
      </c>
    </row>
    <row r="50" spans="1:62" x14ac:dyDescent="0.25">
      <c r="A50" s="35">
        <v>422000</v>
      </c>
      <c r="B50" s="36" t="s">
        <v>41</v>
      </c>
      <c r="D50" s="27">
        <f>D51+D52+D53+D54</f>
        <v>50000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50000</v>
      </c>
    </row>
    <row r="51" spans="1:62" x14ac:dyDescent="0.25">
      <c r="A51" s="37">
        <v>422100</v>
      </c>
      <c r="B51" s="38" t="s">
        <v>42</v>
      </c>
      <c r="D51" s="28">
        <v>20000</v>
      </c>
      <c r="E51" s="13"/>
      <c r="F51" s="68"/>
      <c r="G51" s="92">
        <f t="shared" si="1"/>
        <v>20000</v>
      </c>
    </row>
    <row r="52" spans="1:62" x14ac:dyDescent="0.25">
      <c r="A52" s="37">
        <v>422200</v>
      </c>
      <c r="B52" s="38" t="s">
        <v>43</v>
      </c>
      <c r="D52" s="28"/>
      <c r="E52" s="13"/>
      <c r="F52" s="68"/>
      <c r="G52" s="92">
        <f t="shared" si="1"/>
        <v>0</v>
      </c>
    </row>
    <row r="53" spans="1:62" x14ac:dyDescent="0.25">
      <c r="A53" s="37">
        <v>422300</v>
      </c>
      <c r="B53" s="38" t="s">
        <v>44</v>
      </c>
      <c r="D53" s="28">
        <v>10000</v>
      </c>
      <c r="E53" s="13"/>
      <c r="F53" s="68"/>
      <c r="G53" s="92">
        <f t="shared" si="1"/>
        <v>10000</v>
      </c>
    </row>
    <row r="54" spans="1:62" x14ac:dyDescent="0.25">
      <c r="A54" s="37">
        <v>422900</v>
      </c>
      <c r="B54" s="38" t="s">
        <v>45</v>
      </c>
      <c r="D54" s="28">
        <v>20000</v>
      </c>
      <c r="E54" s="13"/>
      <c r="F54" s="68"/>
      <c r="G54" s="92">
        <f t="shared" si="1"/>
        <v>20000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116695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116695</v>
      </c>
    </row>
    <row r="56" spans="1:62" x14ac:dyDescent="0.25">
      <c r="A56" s="37">
        <v>423100</v>
      </c>
      <c r="B56" s="38" t="s">
        <v>47</v>
      </c>
      <c r="D56" s="28"/>
      <c r="E56" s="13"/>
      <c r="F56" s="68"/>
      <c r="G56" s="92">
        <f t="shared" si="1"/>
        <v>0</v>
      </c>
    </row>
    <row r="57" spans="1:62" x14ac:dyDescent="0.25">
      <c r="A57" s="46">
        <v>423200</v>
      </c>
      <c r="B57" s="47" t="s">
        <v>48</v>
      </c>
      <c r="D57" s="29"/>
      <c r="E57" s="14"/>
      <c r="F57" s="14"/>
      <c r="G57" s="103">
        <f t="shared" si="1"/>
        <v>0</v>
      </c>
    </row>
    <row r="58" spans="1:62" x14ac:dyDescent="0.25">
      <c r="A58" s="37">
        <v>423300</v>
      </c>
      <c r="B58" s="38" t="s">
        <v>49</v>
      </c>
      <c r="D58" s="28">
        <v>10000</v>
      </c>
      <c r="E58" s="13"/>
      <c r="F58" s="68"/>
      <c r="G58" s="92">
        <f t="shared" si="1"/>
        <v>10000</v>
      </c>
    </row>
    <row r="59" spans="1:62" x14ac:dyDescent="0.25">
      <c r="A59" s="37">
        <v>423400</v>
      </c>
      <c r="B59" s="38" t="s">
        <v>50</v>
      </c>
      <c r="D59" s="28">
        <v>10000</v>
      </c>
      <c r="E59" s="13"/>
      <c r="F59" s="68"/>
      <c r="G59" s="92">
        <f t="shared" si="1"/>
        <v>10000</v>
      </c>
    </row>
    <row r="60" spans="1:62" s="9" customFormat="1" x14ac:dyDescent="0.25">
      <c r="A60" s="46">
        <v>423500</v>
      </c>
      <c r="B60" s="47" t="s">
        <v>51</v>
      </c>
      <c r="D60" s="29"/>
      <c r="E60" s="14"/>
      <c r="F60" s="14"/>
      <c r="G60" s="103">
        <f t="shared" si="1"/>
        <v>0</v>
      </c>
    </row>
    <row r="61" spans="1:62" x14ac:dyDescent="0.25">
      <c r="A61" s="37">
        <v>423600</v>
      </c>
      <c r="B61" s="38" t="s">
        <v>52</v>
      </c>
      <c r="D61" s="28"/>
      <c r="E61" s="13"/>
      <c r="F61" s="68"/>
      <c r="G61" s="92">
        <f t="shared" si="1"/>
        <v>0</v>
      </c>
    </row>
    <row r="62" spans="1:62" x14ac:dyDescent="0.25">
      <c r="A62" s="37">
        <v>423700</v>
      </c>
      <c r="B62" s="38" t="s">
        <v>53</v>
      </c>
      <c r="D62" s="28">
        <v>80000</v>
      </c>
      <c r="E62" s="13"/>
      <c r="F62" s="68"/>
      <c r="G62" s="92">
        <f t="shared" si="1"/>
        <v>80000</v>
      </c>
    </row>
    <row r="63" spans="1:62" x14ac:dyDescent="0.25">
      <c r="A63" s="46">
        <v>423900</v>
      </c>
      <c r="B63" s="47" t="s">
        <v>54</v>
      </c>
      <c r="D63" s="29">
        <v>16695</v>
      </c>
      <c r="E63" s="14"/>
      <c r="F63" s="14"/>
      <c r="G63" s="103">
        <f t="shared" si="1"/>
        <v>16695</v>
      </c>
      <c r="I63" s="99"/>
      <c r="J63" s="98"/>
    </row>
    <row r="64" spans="1:62" x14ac:dyDescent="0.25">
      <c r="A64" s="35">
        <v>424000</v>
      </c>
      <c r="B64" s="36" t="s">
        <v>55</v>
      </c>
      <c r="D64" s="27">
        <f>D65+D66+D67+D68</f>
        <v>40000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40000</v>
      </c>
      <c r="J64" s="98"/>
    </row>
    <row r="65" spans="1:10" x14ac:dyDescent="0.25">
      <c r="A65" s="37">
        <v>424200</v>
      </c>
      <c r="B65" s="38" t="s">
        <v>56</v>
      </c>
      <c r="D65" s="30">
        <v>40000</v>
      </c>
      <c r="E65" s="15"/>
      <c r="F65" s="70"/>
      <c r="G65" s="92">
        <f t="shared" si="1"/>
        <v>40000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/>
      <c r="E68" s="13"/>
      <c r="F68" s="68"/>
      <c r="G68" s="92">
        <f t="shared" si="1"/>
        <v>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30000</v>
      </c>
      <c r="E69" s="19">
        <f t="shared" ref="E69:F69" si="13">E70+E71</f>
        <v>0</v>
      </c>
      <c r="F69" s="19">
        <f t="shared" si="13"/>
        <v>0</v>
      </c>
      <c r="G69" s="55">
        <f t="shared" si="1"/>
        <v>30000</v>
      </c>
    </row>
    <row r="70" spans="1:10" x14ac:dyDescent="0.25">
      <c r="A70" s="46">
        <v>425100</v>
      </c>
      <c r="B70" s="47" t="s">
        <v>61</v>
      </c>
      <c r="D70" s="29">
        <v>10000</v>
      </c>
      <c r="E70" s="14"/>
      <c r="F70" s="14"/>
      <c r="G70" s="103">
        <f t="shared" si="1"/>
        <v>10000</v>
      </c>
    </row>
    <row r="71" spans="1:10" x14ac:dyDescent="0.25">
      <c r="A71" s="46">
        <v>425200</v>
      </c>
      <c r="B71" s="47" t="s">
        <v>62</v>
      </c>
      <c r="D71" s="29">
        <v>20000</v>
      </c>
      <c r="E71" s="14"/>
      <c r="F71" s="14"/>
      <c r="G71" s="103">
        <f t="shared" si="1"/>
        <v>20000</v>
      </c>
    </row>
    <row r="72" spans="1:10" x14ac:dyDescent="0.25">
      <c r="A72" s="35">
        <v>426000</v>
      </c>
      <c r="B72" s="36" t="s">
        <v>63</v>
      </c>
      <c r="D72" s="27">
        <f>SUM(D73:D79)</f>
        <v>80000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80000</v>
      </c>
    </row>
    <row r="73" spans="1:10" x14ac:dyDescent="0.25">
      <c r="A73" s="37">
        <v>426100</v>
      </c>
      <c r="B73" s="38" t="s">
        <v>64</v>
      </c>
      <c r="D73" s="28">
        <v>5000</v>
      </c>
      <c r="E73" s="13"/>
      <c r="F73" s="68"/>
      <c r="G73" s="92">
        <f t="shared" si="1"/>
        <v>5000</v>
      </c>
    </row>
    <row r="74" spans="1:10" x14ac:dyDescent="0.25">
      <c r="A74" s="37">
        <v>426300</v>
      </c>
      <c r="B74" s="38" t="s">
        <v>65</v>
      </c>
      <c r="D74" s="28">
        <v>5000</v>
      </c>
      <c r="E74" s="13"/>
      <c r="F74" s="68"/>
      <c r="G74" s="92">
        <f t="shared" si="1"/>
        <v>5000</v>
      </c>
    </row>
    <row r="75" spans="1:10" x14ac:dyDescent="0.25">
      <c r="A75" s="37">
        <v>426400</v>
      </c>
      <c r="B75" s="38" t="s">
        <v>66</v>
      </c>
      <c r="D75" s="28"/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/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40000</v>
      </c>
      <c r="E77" s="13"/>
      <c r="F77" s="68"/>
      <c r="G77" s="92">
        <f t="shared" si="1"/>
        <v>40000</v>
      </c>
    </row>
    <row r="78" spans="1:10" x14ac:dyDescent="0.25">
      <c r="A78" s="46">
        <v>426800</v>
      </c>
      <c r="B78" s="47" t="s">
        <v>69</v>
      </c>
      <c r="D78" s="29">
        <v>10000</v>
      </c>
      <c r="E78" s="14"/>
      <c r="F78" s="14"/>
      <c r="G78" s="103">
        <f t="shared" si="1"/>
        <v>10000</v>
      </c>
    </row>
    <row r="79" spans="1:10" x14ac:dyDescent="0.25">
      <c r="A79" s="46">
        <v>426900</v>
      </c>
      <c r="B79" s="47" t="s">
        <v>70</v>
      </c>
      <c r="D79" s="29">
        <v>20000</v>
      </c>
      <c r="E79" s="14"/>
      <c r="F79" s="14"/>
      <c r="G79" s="103">
        <f t="shared" si="1"/>
        <v>20000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</row>
    <row r="92" spans="1:62" x14ac:dyDescent="0.25">
      <c r="A92" s="79">
        <v>480000</v>
      </c>
      <c r="B92" s="56" t="s">
        <v>82</v>
      </c>
      <c r="D92" s="58">
        <f>SUM(D93+D95+D98+D100)</f>
        <v>50000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50000</v>
      </c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10000</v>
      </c>
      <c r="E95" s="19">
        <f t="shared" ref="E95:F95" si="22">E96+E97</f>
        <v>0</v>
      </c>
      <c r="F95" s="19">
        <f t="shared" si="22"/>
        <v>0</v>
      </c>
      <c r="G95" s="55">
        <f t="shared" si="16"/>
        <v>10000</v>
      </c>
    </row>
    <row r="96" spans="1:62" x14ac:dyDescent="0.25">
      <c r="A96" s="37">
        <v>482100</v>
      </c>
      <c r="B96" s="38" t="s">
        <v>86</v>
      </c>
      <c r="D96" s="26">
        <v>5000</v>
      </c>
      <c r="E96" s="12"/>
      <c r="F96" s="66"/>
      <c r="G96" s="92">
        <f t="shared" si="16"/>
        <v>5000</v>
      </c>
    </row>
    <row r="97" spans="1:62" x14ac:dyDescent="0.25">
      <c r="A97" s="37">
        <v>482200</v>
      </c>
      <c r="B97" s="38" t="s">
        <v>87</v>
      </c>
      <c r="D97" s="26">
        <v>5000</v>
      </c>
      <c r="E97" s="12"/>
      <c r="F97" s="66"/>
      <c r="G97" s="92">
        <f t="shared" si="16"/>
        <v>5000</v>
      </c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40000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40000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40000</v>
      </c>
      <c r="E101" s="13"/>
      <c r="F101" s="68"/>
      <c r="G101" s="92">
        <f t="shared" si="16"/>
        <v>40000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35000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35000</v>
      </c>
    </row>
    <row r="103" spans="1:62" x14ac:dyDescent="0.25">
      <c r="A103" s="79">
        <v>510000</v>
      </c>
      <c r="B103" s="56" t="s">
        <v>93</v>
      </c>
      <c r="D103" s="58">
        <f>SUM(D104+D107+D112)</f>
        <v>5000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5000</v>
      </c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 x14ac:dyDescent="0.25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</row>
    <row r="107" spans="1:62" x14ac:dyDescent="0.25">
      <c r="A107" s="35">
        <v>512000</v>
      </c>
      <c r="B107" s="36" t="s">
        <v>97</v>
      </c>
      <c r="D107" s="27">
        <f>SUM(D108:D111)</f>
        <v>5000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5000</v>
      </c>
    </row>
    <row r="108" spans="1:62" x14ac:dyDescent="0.25">
      <c r="A108" s="46">
        <v>512200</v>
      </c>
      <c r="B108" s="47" t="s">
        <v>98</v>
      </c>
      <c r="D108" s="29">
        <v>5000</v>
      </c>
      <c r="E108" s="14"/>
      <c r="F108" s="14"/>
      <c r="G108" s="103">
        <f t="shared" si="16"/>
        <v>5000</v>
      </c>
    </row>
    <row r="109" spans="1:62" x14ac:dyDescent="0.25">
      <c r="A109" s="37">
        <v>512600</v>
      </c>
      <c r="B109" s="38" t="s">
        <v>99</v>
      </c>
      <c r="D109" s="28"/>
      <c r="E109" s="13"/>
      <c r="F109" s="68"/>
      <c r="G109" s="92">
        <f t="shared" si="16"/>
        <v>0</v>
      </c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 x14ac:dyDescent="0.25">
      <c r="A113" s="37">
        <v>515100</v>
      </c>
      <c r="B113" s="38" t="s">
        <v>103</v>
      </c>
      <c r="D113" s="29"/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30000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30000</v>
      </c>
    </row>
    <row r="115" spans="1:7" x14ac:dyDescent="0.25">
      <c r="A115" s="35">
        <v>523000</v>
      </c>
      <c r="B115" s="36" t="s">
        <v>105</v>
      </c>
      <c r="D115" s="27">
        <f>SUM(D116)</f>
        <v>30000</v>
      </c>
      <c r="E115" s="19">
        <f t="shared" si="30"/>
        <v>0</v>
      </c>
      <c r="F115" s="19">
        <f t="shared" si="30"/>
        <v>0</v>
      </c>
      <c r="G115" s="55">
        <f t="shared" si="16"/>
        <v>30000</v>
      </c>
    </row>
    <row r="116" spans="1:7" ht="15.75" thickBot="1" x14ac:dyDescent="0.3">
      <c r="A116" s="48">
        <v>523100</v>
      </c>
      <c r="B116" s="49" t="s">
        <v>106</v>
      </c>
      <c r="D116" s="31">
        <v>30000</v>
      </c>
      <c r="E116" s="17"/>
      <c r="F116" s="72"/>
      <c r="G116" s="94">
        <f t="shared" si="16"/>
        <v>30000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1532000</v>
      </c>
      <c r="E117" s="84">
        <f t="shared" ref="E117" si="31">E14+E102</f>
        <v>0</v>
      </c>
      <c r="F117" s="85">
        <f>F14+F102</f>
        <v>0</v>
      </c>
      <c r="G117" s="86">
        <f t="shared" si="16"/>
        <v>1532000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0866141732283505" right="0.70866141732283505" top="0" bottom="0" header="0.31496062992126" footer="0.31496062992126"/>
  <pageSetup paperSize="9" scale="70" orientation="landscape" r:id="rId1"/>
  <rowBreaks count="2" manualBreakCount="2">
    <brk id="50" max="16383" man="1"/>
    <brk id="1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8"/>
  <sheetViews>
    <sheetView topLeftCell="A4" zoomScaleNormal="100" workbookViewId="0">
      <selection activeCell="B44" sqref="B44"/>
    </sheetView>
  </sheetViews>
  <sheetFormatPr defaultRowHeight="15" x14ac:dyDescent="0.25"/>
  <cols>
    <col min="1" max="1" width="8" customWidth="1"/>
    <col min="2" max="2" width="40.140625" customWidth="1"/>
    <col min="3" max="3" width="1.5703125" customWidth="1"/>
    <col min="4" max="4" width="9.85546875" customWidth="1"/>
    <col min="5" max="5" width="10.140625" customWidth="1"/>
    <col min="6" max="6" width="11.28515625" customWidth="1"/>
  </cols>
  <sheetData>
    <row r="1" spans="1:19" s="1" customFormat="1" x14ac:dyDescent="0.25"/>
    <row r="2" spans="1:19" s="1" customFormat="1" x14ac:dyDescent="0.25"/>
    <row r="3" spans="1:19" s="1" customFormat="1" x14ac:dyDescent="0.25"/>
    <row r="6" spans="1:19" x14ac:dyDescent="0.25">
      <c r="A6" s="2"/>
      <c r="B6" s="2" t="s">
        <v>139</v>
      </c>
      <c r="C6" s="1"/>
      <c r="D6" s="2"/>
      <c r="E6" s="2" t="s">
        <v>115</v>
      </c>
      <c r="F6" s="2"/>
      <c r="G6" s="32"/>
      <c r="H6" s="3"/>
      <c r="I6" s="2"/>
      <c r="J6" s="4"/>
      <c r="K6" s="2"/>
      <c r="L6" s="32"/>
      <c r="M6" s="1"/>
      <c r="N6" s="2"/>
      <c r="O6" s="2"/>
      <c r="P6" s="2"/>
      <c r="Q6" s="32"/>
      <c r="R6" s="1"/>
      <c r="S6" s="23"/>
    </row>
    <row r="7" spans="1:19" x14ac:dyDescent="0.25">
      <c r="A7" s="6"/>
      <c r="B7" s="6"/>
      <c r="C7" s="1"/>
      <c r="D7" s="6"/>
      <c r="E7" s="6"/>
      <c r="F7" s="6"/>
      <c r="G7" s="33"/>
      <c r="H7" s="7"/>
      <c r="I7" s="6"/>
      <c r="J7" s="8"/>
      <c r="K7" s="6"/>
      <c r="L7" s="33"/>
      <c r="M7" s="1"/>
      <c r="N7" s="6"/>
      <c r="O7" s="6"/>
      <c r="P7" s="6"/>
      <c r="Q7" s="33"/>
      <c r="R7" s="1"/>
      <c r="S7" s="24"/>
    </row>
    <row r="8" spans="1:19" x14ac:dyDescent="0.25">
      <c r="A8" s="6"/>
      <c r="B8" s="10" t="s">
        <v>137</v>
      </c>
      <c r="C8" s="1"/>
      <c r="D8" s="2"/>
      <c r="E8" s="6"/>
      <c r="F8" s="6"/>
      <c r="G8" s="33"/>
      <c r="H8" s="7"/>
      <c r="I8" s="6"/>
      <c r="J8" s="8"/>
      <c r="K8" s="6"/>
      <c r="L8" s="33"/>
      <c r="M8" s="1"/>
      <c r="N8" s="6"/>
      <c r="O8" s="6"/>
      <c r="P8" s="6"/>
      <c r="Q8" s="33"/>
      <c r="R8" s="1"/>
      <c r="S8" s="24"/>
    </row>
    <row r="10" spans="1:19" x14ac:dyDescent="0.25">
      <c r="A10" s="6"/>
      <c r="B10" s="10"/>
      <c r="C10" s="1"/>
      <c r="D10" s="2"/>
      <c r="E10" s="6"/>
      <c r="F10" s="6"/>
      <c r="G10" s="33"/>
      <c r="H10" s="7"/>
      <c r="I10" s="6"/>
    </row>
    <row r="11" spans="1:19" ht="15.75" thickBot="1" x14ac:dyDescent="0.3">
      <c r="A11" s="6"/>
      <c r="B11" s="6"/>
      <c r="C11" s="1"/>
      <c r="D11" s="6"/>
      <c r="E11" s="6"/>
      <c r="F11" s="6"/>
      <c r="G11" s="33"/>
      <c r="H11" s="7"/>
      <c r="I11" s="6"/>
    </row>
    <row r="12" spans="1:19" ht="15.75" customHeight="1" thickBot="1" x14ac:dyDescent="0.3">
      <c r="A12" s="128" t="s">
        <v>1</v>
      </c>
      <c r="B12" s="129"/>
      <c r="C12" s="91"/>
      <c r="D12" s="132" t="s">
        <v>116</v>
      </c>
      <c r="E12" s="134" t="s">
        <v>117</v>
      </c>
      <c r="F12" s="124" t="s">
        <v>118</v>
      </c>
      <c r="G12" s="126" t="s">
        <v>119</v>
      </c>
      <c r="H12" s="1"/>
      <c r="I12" s="1"/>
    </row>
    <row r="13" spans="1:19" ht="21" customHeight="1" x14ac:dyDescent="0.25">
      <c r="A13" s="130"/>
      <c r="B13" s="131"/>
      <c r="C13" s="91"/>
      <c r="D13" s="133"/>
      <c r="E13" s="135"/>
      <c r="F13" s="125"/>
      <c r="G13" s="127"/>
      <c r="H13" s="1"/>
      <c r="I13" s="1"/>
    </row>
    <row r="14" spans="1:19" x14ac:dyDescent="0.25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  <c r="H14" s="1"/>
      <c r="I14" s="1"/>
    </row>
    <row r="15" spans="1:19" x14ac:dyDescent="0.25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  <c r="H15" s="1"/>
      <c r="I15" s="1"/>
    </row>
    <row r="16" spans="1:19" x14ac:dyDescent="0.25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  <c r="H16" s="1"/>
      <c r="I16" s="1"/>
    </row>
    <row r="17" spans="1:9" x14ac:dyDescent="0.25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  <c r="H17" s="1"/>
      <c r="I17" s="1"/>
    </row>
    <row r="18" spans="1:9" x14ac:dyDescent="0.25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  <c r="H18" s="1"/>
      <c r="I18" s="1"/>
    </row>
    <row r="19" spans="1:9" x14ac:dyDescent="0.25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  <c r="H19" s="1"/>
      <c r="I19" s="1"/>
    </row>
    <row r="20" spans="1:9" x14ac:dyDescent="0.25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  <c r="H20" s="1"/>
      <c r="I20" s="1"/>
    </row>
    <row r="21" spans="1:9" x14ac:dyDescent="0.25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  <c r="H21" s="1"/>
      <c r="I21" s="1"/>
    </row>
    <row r="22" spans="1:9" x14ac:dyDescent="0.25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  <c r="H22" s="1"/>
      <c r="I22" s="1"/>
    </row>
    <row r="23" spans="1:9" x14ac:dyDescent="0.25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  <c r="H23" s="1"/>
      <c r="I23" s="1"/>
    </row>
    <row r="24" spans="1:9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  <c r="H24" s="1"/>
      <c r="I24" s="1"/>
    </row>
    <row r="25" spans="1:9" x14ac:dyDescent="0.25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  <c r="H25" s="1"/>
      <c r="I25" s="1"/>
    </row>
    <row r="26" spans="1:9" x14ac:dyDescent="0.25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  <c r="H26" s="1"/>
      <c r="I26" s="1"/>
    </row>
    <row r="27" spans="1:9" x14ac:dyDescent="0.25">
      <c r="A27" s="37">
        <v>414400</v>
      </c>
      <c r="B27" s="38" t="s">
        <v>126</v>
      </c>
      <c r="C27" s="91"/>
      <c r="D27" s="67"/>
      <c r="E27" s="66"/>
      <c r="F27" s="66"/>
      <c r="G27" s="92">
        <f t="shared" si="1"/>
        <v>0</v>
      </c>
      <c r="H27" s="1"/>
      <c r="I27" s="1"/>
    </row>
    <row r="28" spans="1:9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  <c r="H28" s="1"/>
      <c r="I28" s="1"/>
    </row>
    <row r="29" spans="1:9" x14ac:dyDescent="0.25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  <c r="H29" s="1"/>
      <c r="I29" s="1"/>
    </row>
    <row r="30" spans="1:9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  <c r="H30" s="1"/>
      <c r="I30" s="1"/>
    </row>
    <row r="31" spans="1:9" x14ac:dyDescent="0.25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  <c r="H31" s="1"/>
      <c r="I31" s="1"/>
    </row>
    <row r="32" spans="1:9" x14ac:dyDescent="0.25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  <c r="H32" s="1"/>
      <c r="I32" s="1"/>
    </row>
    <row r="33" spans="1:9" x14ac:dyDescent="0.25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  <c r="H33" s="1"/>
      <c r="I33" s="1"/>
    </row>
    <row r="34" spans="1:9" x14ac:dyDescent="0.25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  <c r="H34" s="1"/>
      <c r="I34" s="1"/>
    </row>
    <row r="35" spans="1:9" x14ac:dyDescent="0.25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  <c r="H35" s="1"/>
      <c r="I35" s="1"/>
    </row>
    <row r="36" spans="1:9" x14ac:dyDescent="0.25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  <c r="H36" s="1"/>
      <c r="I36" s="1"/>
    </row>
    <row r="37" spans="1:9" x14ac:dyDescent="0.25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  <c r="H37" s="1"/>
      <c r="I37" s="1"/>
    </row>
    <row r="38" spans="1:9" x14ac:dyDescent="0.25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  <c r="H38" s="1"/>
      <c r="I38" s="1"/>
    </row>
    <row r="39" spans="1:9" x14ac:dyDescent="0.25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  <c r="H39" s="1"/>
      <c r="I39" s="1"/>
    </row>
    <row r="40" spans="1:9" x14ac:dyDescent="0.25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  <c r="H40" s="1"/>
      <c r="I40" s="1"/>
    </row>
    <row r="41" spans="1:9" x14ac:dyDescent="0.25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  <c r="H41" s="1"/>
      <c r="I41" s="1"/>
    </row>
    <row r="42" spans="1:9" x14ac:dyDescent="0.25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  <c r="H42" s="1"/>
      <c r="I42" s="1"/>
    </row>
    <row r="43" spans="1:9" x14ac:dyDescent="0.25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  <c r="H43" s="1"/>
      <c r="I43" s="1"/>
    </row>
    <row r="44" spans="1:9" x14ac:dyDescent="0.25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  <c r="H44" s="1"/>
      <c r="I44" s="1"/>
    </row>
    <row r="45" spans="1:9" x14ac:dyDescent="0.25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  <c r="H45" s="1"/>
      <c r="I45" s="1"/>
    </row>
    <row r="46" spans="1:9" x14ac:dyDescent="0.25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  <c r="H46" s="1"/>
      <c r="I46" s="1"/>
    </row>
    <row r="47" spans="1:9" x14ac:dyDescent="0.25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  <c r="H47" s="1"/>
      <c r="I47" s="1"/>
    </row>
    <row r="48" spans="1:9" x14ac:dyDescent="0.25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  <c r="H48" s="1"/>
      <c r="I48" s="1"/>
    </row>
    <row r="49" spans="1:9" x14ac:dyDescent="0.25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  <c r="H49" s="1"/>
      <c r="I49" s="1"/>
    </row>
    <row r="50" spans="1:9" x14ac:dyDescent="0.25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  <c r="H50" s="1"/>
      <c r="I50" s="1"/>
    </row>
    <row r="51" spans="1:9" x14ac:dyDescent="0.25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  <c r="H51" s="1"/>
      <c r="I51" s="1"/>
    </row>
    <row r="52" spans="1:9" x14ac:dyDescent="0.25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  <c r="H52" s="1"/>
      <c r="I52" s="1"/>
    </row>
    <row r="53" spans="1:9" x14ac:dyDescent="0.25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  <c r="H53" s="1"/>
      <c r="I53" s="9"/>
    </row>
    <row r="54" spans="1:9" x14ac:dyDescent="0.25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  <c r="H54" s="1"/>
      <c r="I54" s="1"/>
    </row>
    <row r="55" spans="1:9" x14ac:dyDescent="0.25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  <c r="H55" s="1"/>
      <c r="I55" s="1"/>
    </row>
    <row r="56" spans="1:9" x14ac:dyDescent="0.25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  <c r="H56" s="1"/>
      <c r="I56" s="1"/>
    </row>
    <row r="57" spans="1:9" x14ac:dyDescent="0.25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  <c r="H57" s="1"/>
      <c r="I57" s="1"/>
    </row>
    <row r="58" spans="1:9" x14ac:dyDescent="0.25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  <c r="H58" s="1"/>
      <c r="I58" s="1"/>
    </row>
    <row r="59" spans="1:9" x14ac:dyDescent="0.25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  <c r="H59" s="1"/>
      <c r="I59" s="1"/>
    </row>
    <row r="60" spans="1:9" x14ac:dyDescent="0.25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  <c r="H60" s="1"/>
      <c r="I60" s="1"/>
    </row>
    <row r="61" spans="1:9" x14ac:dyDescent="0.25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  <c r="H61" s="1"/>
      <c r="I61" s="1"/>
    </row>
    <row r="62" spans="1:9" x14ac:dyDescent="0.25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  <c r="H62" s="1"/>
      <c r="I62" s="1"/>
    </row>
    <row r="63" spans="1:9" x14ac:dyDescent="0.25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  <c r="H63" s="1"/>
      <c r="I63" s="1"/>
    </row>
    <row r="64" spans="1:9" x14ac:dyDescent="0.25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  <c r="H64" s="1"/>
      <c r="I64" s="1"/>
    </row>
    <row r="65" spans="1:9" x14ac:dyDescent="0.25">
      <c r="A65" s="37">
        <v>424200</v>
      </c>
      <c r="B65" s="38" t="s">
        <v>56</v>
      </c>
      <c r="C65" s="91"/>
      <c r="D65" s="30"/>
      <c r="E65" s="15"/>
      <c r="F65" s="70"/>
      <c r="G65" s="92">
        <f t="shared" si="1"/>
        <v>0</v>
      </c>
      <c r="H65" s="1"/>
      <c r="I65" s="1"/>
    </row>
    <row r="66" spans="1:9" x14ac:dyDescent="0.25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  <c r="H66" s="1"/>
      <c r="I66" s="1"/>
    </row>
    <row r="67" spans="1:9" x14ac:dyDescent="0.25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  <c r="H67" s="1"/>
      <c r="I67" s="1"/>
    </row>
    <row r="68" spans="1:9" x14ac:dyDescent="0.25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  <c r="H68" s="1"/>
      <c r="I68" s="1"/>
    </row>
    <row r="69" spans="1:9" x14ac:dyDescent="0.25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  <c r="H69" s="1"/>
      <c r="I69" s="1"/>
    </row>
    <row r="70" spans="1:9" x14ac:dyDescent="0.25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  <c r="H70" s="1"/>
      <c r="I70" s="1"/>
    </row>
    <row r="71" spans="1:9" x14ac:dyDescent="0.25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  <c r="H71" s="1"/>
      <c r="I71" s="1"/>
    </row>
    <row r="72" spans="1:9" x14ac:dyDescent="0.25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  <c r="H72" s="1"/>
      <c r="I72" s="1"/>
    </row>
    <row r="73" spans="1:9" x14ac:dyDescent="0.25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  <c r="H73" s="1"/>
      <c r="I73" s="1"/>
    </row>
    <row r="74" spans="1:9" x14ac:dyDescent="0.25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  <c r="H74" s="1"/>
      <c r="I74" s="1"/>
    </row>
    <row r="75" spans="1:9" x14ac:dyDescent="0.25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  <c r="H75" s="1"/>
      <c r="I75" s="1"/>
    </row>
    <row r="76" spans="1:9" x14ac:dyDescent="0.25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  <c r="H76" s="1"/>
      <c r="I76" s="1"/>
    </row>
    <row r="77" spans="1:9" x14ac:dyDescent="0.25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  <c r="H77" s="1"/>
      <c r="I77" s="1"/>
    </row>
    <row r="78" spans="1:9" x14ac:dyDescent="0.25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  <c r="H78" s="1"/>
      <c r="I78" s="1"/>
    </row>
    <row r="79" spans="1:9" x14ac:dyDescent="0.25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  <c r="H79" s="1"/>
      <c r="I79" s="1"/>
    </row>
    <row r="80" spans="1:9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  <c r="H80" s="1"/>
      <c r="I80" s="1"/>
    </row>
    <row r="81" spans="1:9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  <c r="H81" s="1"/>
      <c r="I81" s="1"/>
    </row>
    <row r="82" spans="1:9" x14ac:dyDescent="0.25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  <c r="H82" s="1"/>
      <c r="I82" s="1"/>
    </row>
    <row r="83" spans="1:9" x14ac:dyDescent="0.25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  <c r="H83" s="1"/>
      <c r="I83" s="9"/>
    </row>
    <row r="84" spans="1:9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H84" s="1"/>
      <c r="I84" s="9"/>
    </row>
    <row r="85" spans="1:9" x14ac:dyDescent="0.25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  <c r="H85" s="1"/>
      <c r="I85" s="9"/>
    </row>
    <row r="86" spans="1:9" x14ac:dyDescent="0.25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  <c r="H86" s="1"/>
      <c r="I86" s="9"/>
    </row>
    <row r="87" spans="1:9" x14ac:dyDescent="0.25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  <c r="H87" s="1"/>
      <c r="I87" s="9"/>
    </row>
    <row r="88" spans="1:9" x14ac:dyDescent="0.25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  <c r="H88" s="1"/>
      <c r="I88" s="21"/>
    </row>
    <row r="89" spans="1:9" x14ac:dyDescent="0.25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  <c r="H89" s="1"/>
      <c r="I89" s="9"/>
    </row>
    <row r="90" spans="1:9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H90" s="1"/>
      <c r="I90" s="1"/>
    </row>
    <row r="91" spans="1:9" x14ac:dyDescent="0.25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  <c r="H91" s="1"/>
      <c r="I91" s="1"/>
    </row>
    <row r="92" spans="1:9" x14ac:dyDescent="0.25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  <c r="H92" s="1"/>
      <c r="I92" s="9"/>
    </row>
    <row r="93" spans="1:9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H93" s="1"/>
      <c r="I93" s="9"/>
    </row>
    <row r="94" spans="1:9" x14ac:dyDescent="0.25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  <c r="H94" s="1"/>
      <c r="I94" s="1"/>
    </row>
    <row r="95" spans="1:9" x14ac:dyDescent="0.25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  <c r="H95" s="1"/>
      <c r="I95" s="1"/>
    </row>
    <row r="96" spans="1:9" x14ac:dyDescent="0.25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  <c r="H96" s="1"/>
      <c r="I96" s="1"/>
    </row>
    <row r="97" spans="1:9" x14ac:dyDescent="0.25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  <c r="H97" s="1"/>
      <c r="I97" s="1"/>
    </row>
    <row r="98" spans="1:9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  <c r="H98" s="1"/>
      <c r="I98" s="9"/>
    </row>
    <row r="99" spans="1:9" x14ac:dyDescent="0.25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  <c r="H99" s="1"/>
      <c r="I99" s="9"/>
    </row>
    <row r="100" spans="1:9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H100" s="1"/>
      <c r="I100" s="9"/>
    </row>
    <row r="101" spans="1:9" x14ac:dyDescent="0.25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  <c r="H101" s="1"/>
      <c r="I101" s="1"/>
    </row>
    <row r="102" spans="1:9" x14ac:dyDescent="0.25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  <c r="H102" s="1"/>
      <c r="I102" s="1"/>
    </row>
    <row r="103" spans="1:9" x14ac:dyDescent="0.25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  <c r="H103" s="1"/>
      <c r="I103" s="1"/>
    </row>
    <row r="104" spans="1:9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  <c r="H104" s="1"/>
      <c r="I104" s="1"/>
    </row>
    <row r="105" spans="1:9" x14ac:dyDescent="0.25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  <c r="H105" s="1"/>
      <c r="I105" s="1"/>
    </row>
    <row r="106" spans="1:9" x14ac:dyDescent="0.25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  <c r="H106" s="1"/>
      <c r="I106" s="1"/>
    </row>
    <row r="107" spans="1:9" x14ac:dyDescent="0.25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  <c r="H107" s="1"/>
      <c r="I107" s="1"/>
    </row>
    <row r="108" spans="1:9" x14ac:dyDescent="0.25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  <c r="H108" s="1"/>
      <c r="I108" s="1"/>
    </row>
    <row r="109" spans="1:9" x14ac:dyDescent="0.25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  <c r="H109" s="1"/>
      <c r="I109" s="9"/>
    </row>
    <row r="110" spans="1:9" x14ac:dyDescent="0.25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  <c r="H110" s="1"/>
      <c r="I110" s="1"/>
    </row>
    <row r="111" spans="1:9" x14ac:dyDescent="0.25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  <c r="H111" s="1"/>
      <c r="I111" s="1"/>
    </row>
    <row r="112" spans="1:9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  <c r="H112" s="1"/>
      <c r="I112" s="1"/>
    </row>
    <row r="113" spans="1:9" x14ac:dyDescent="0.25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  <c r="H113" s="1"/>
      <c r="I113" s="1"/>
    </row>
    <row r="114" spans="1:9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  <c r="H114" s="1"/>
      <c r="I114" s="1"/>
    </row>
    <row r="115" spans="1:9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  <c r="H115" s="1"/>
      <c r="I115" s="1"/>
    </row>
    <row r="116" spans="1:9" ht="15.75" thickBot="1" x14ac:dyDescent="0.3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  <c r="H116" s="1"/>
      <c r="I116" s="1"/>
    </row>
    <row r="117" spans="1:9" ht="15.75" thickBot="1" x14ac:dyDescent="0.3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  <c r="H117" s="1"/>
      <c r="I117" s="1"/>
    </row>
    <row r="118" spans="1:9" x14ac:dyDescent="0.25">
      <c r="A118" s="6"/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5">
    <mergeCell ref="A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scale="88" orientation="portrait" verticalDpi="0" r:id="rId1"/>
  <rowBreaks count="2" manualBreakCount="2">
    <brk id="50" max="16383" man="1"/>
    <brk id="10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J126"/>
  <sheetViews>
    <sheetView workbookViewId="0">
      <selection activeCell="M13" sqref="M13"/>
    </sheetView>
  </sheetViews>
  <sheetFormatPr defaultRowHeight="15" x14ac:dyDescent="0.25"/>
  <cols>
    <col min="1" max="1" width="6.140625" style="1" customWidth="1"/>
    <col min="2" max="2" width="35.42578125" style="1" customWidth="1"/>
    <col min="3" max="3" width="0.85546875" style="9" customWidth="1"/>
    <col min="4" max="4" width="10.7109375" style="1" customWidth="1"/>
    <col min="5" max="5" width="11.7109375" style="1" bestFit="1" customWidth="1"/>
    <col min="6" max="6" width="11.5703125" style="1" customWidth="1"/>
    <col min="7" max="7" width="11.7109375" style="34" customWidth="1"/>
    <col min="8" max="8" width="1.28515625" style="1" customWidth="1"/>
    <col min="9" max="9" width="12.7109375" style="1" bestFit="1" customWidth="1"/>
    <col min="10" max="10" width="12.85546875" style="1" bestFit="1" customWidth="1"/>
    <col min="11" max="16384" width="9.140625" style="1"/>
  </cols>
  <sheetData>
    <row r="2" spans="1:62" x14ac:dyDescent="0.25">
      <c r="A2" s="2"/>
      <c r="B2" s="2" t="s">
        <v>139</v>
      </c>
      <c r="D2" s="2"/>
      <c r="E2" s="2" t="s">
        <v>131</v>
      </c>
      <c r="F2" s="2"/>
      <c r="G2" s="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x14ac:dyDescent="0.25">
      <c r="A3" s="6"/>
      <c r="B3" s="6"/>
      <c r="D3" s="6"/>
      <c r="E3" s="6"/>
      <c r="F3" s="6"/>
      <c r="G3" s="33"/>
    </row>
    <row r="4" spans="1:62" x14ac:dyDescent="0.25">
      <c r="A4" s="6"/>
      <c r="B4" s="10" t="s">
        <v>137</v>
      </c>
      <c r="D4" s="2"/>
      <c r="E4" s="6"/>
      <c r="F4" s="6"/>
      <c r="G4" s="33"/>
    </row>
    <row r="5" spans="1:62" x14ac:dyDescent="0.25">
      <c r="A5" s="6"/>
      <c r="B5" s="10"/>
      <c r="D5" s="2"/>
      <c r="E5" s="6"/>
      <c r="F5" s="6"/>
      <c r="G5" s="33"/>
    </row>
    <row r="6" spans="1:62" x14ac:dyDescent="0.25">
      <c r="A6" s="6"/>
      <c r="B6" s="10"/>
      <c r="D6" s="2"/>
      <c r="E6" s="6"/>
      <c r="F6" s="6"/>
      <c r="G6" s="33"/>
    </row>
    <row r="7" spans="1:62" x14ac:dyDescent="0.25">
      <c r="A7" s="6"/>
      <c r="B7" s="10"/>
      <c r="D7" s="2"/>
      <c r="E7" s="6"/>
      <c r="F7" s="6"/>
      <c r="G7" s="33"/>
    </row>
    <row r="8" spans="1:62" x14ac:dyDescent="0.25">
      <c r="A8" s="6"/>
      <c r="B8" s="10"/>
      <c r="D8" s="2"/>
      <c r="E8" s="6"/>
      <c r="F8" s="6"/>
      <c r="G8" s="33"/>
    </row>
    <row r="9" spans="1:62" x14ac:dyDescent="0.25">
      <c r="A9" s="6"/>
      <c r="B9" s="10"/>
      <c r="D9" s="2"/>
      <c r="E9" s="6"/>
      <c r="F9" s="6"/>
      <c r="G9" s="33"/>
    </row>
    <row r="10" spans="1:62" x14ac:dyDescent="0.25">
      <c r="A10" s="6"/>
      <c r="B10" s="10"/>
      <c r="D10" s="2"/>
      <c r="E10" s="6"/>
      <c r="F10" s="6"/>
      <c r="G10" s="33"/>
    </row>
    <row r="11" spans="1:62" ht="15.75" thickBot="1" x14ac:dyDescent="0.3">
      <c r="A11" s="6"/>
      <c r="B11" s="2"/>
      <c r="D11" s="6"/>
      <c r="E11" s="6"/>
      <c r="F11" s="11"/>
      <c r="G11" s="33"/>
    </row>
    <row r="12" spans="1:62" ht="27.75" customHeight="1" thickBot="1" x14ac:dyDescent="0.3">
      <c r="A12" s="128" t="s">
        <v>1</v>
      </c>
      <c r="B12" s="129"/>
      <c r="D12" s="132" t="s">
        <v>132</v>
      </c>
      <c r="E12" s="134" t="s">
        <v>133</v>
      </c>
      <c r="F12" s="124" t="s">
        <v>134</v>
      </c>
      <c r="G12" s="126" t="s">
        <v>135</v>
      </c>
    </row>
    <row r="13" spans="1:62" x14ac:dyDescent="0.25">
      <c r="A13" s="130"/>
      <c r="B13" s="131"/>
      <c r="D13" s="133"/>
      <c r="E13" s="135"/>
      <c r="F13" s="125"/>
      <c r="G13" s="127"/>
    </row>
    <row r="14" spans="1:62" x14ac:dyDescent="0.25">
      <c r="A14" s="87">
        <v>400000</v>
      </c>
      <c r="B14" s="90" t="s">
        <v>6</v>
      </c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62" x14ac:dyDescent="0.25">
      <c r="A15" s="79">
        <v>410000</v>
      </c>
      <c r="B15" s="56" t="s">
        <v>7</v>
      </c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62" x14ac:dyDescent="0.25">
      <c r="A16" s="35">
        <v>411000</v>
      </c>
      <c r="B16" s="36" t="s">
        <v>8</v>
      </c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10" s="9" customFormat="1" x14ac:dyDescent="0.25">
      <c r="A17" s="46">
        <v>411100</v>
      </c>
      <c r="B17" s="47" t="s">
        <v>9</v>
      </c>
      <c r="D17" s="108"/>
      <c r="E17" s="109"/>
      <c r="F17" s="109"/>
      <c r="G17" s="103">
        <f t="shared" si="1"/>
        <v>0</v>
      </c>
      <c r="I17" s="110"/>
      <c r="J17" s="110"/>
    </row>
    <row r="18" spans="1:10" x14ac:dyDescent="0.25">
      <c r="A18" s="35">
        <v>412000</v>
      </c>
      <c r="B18" s="36" t="s">
        <v>10</v>
      </c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10" x14ac:dyDescent="0.25">
      <c r="A19" s="46">
        <v>412100</v>
      </c>
      <c r="B19" s="47" t="s">
        <v>11</v>
      </c>
      <c r="D19" s="108"/>
      <c r="E19" s="109"/>
      <c r="F19" s="109"/>
      <c r="G19" s="103">
        <f t="shared" si="1"/>
        <v>0</v>
      </c>
    </row>
    <row r="20" spans="1:10" x14ac:dyDescent="0.25">
      <c r="A20" s="46">
        <v>412200</v>
      </c>
      <c r="B20" s="47" t="s">
        <v>12</v>
      </c>
      <c r="D20" s="108"/>
      <c r="E20" s="109"/>
      <c r="F20" s="109"/>
      <c r="G20" s="103">
        <f t="shared" si="1"/>
        <v>0</v>
      </c>
      <c r="I20" s="98"/>
    </row>
    <row r="21" spans="1:10" x14ac:dyDescent="0.25">
      <c r="A21" s="46">
        <v>412300</v>
      </c>
      <c r="B21" s="47" t="s">
        <v>13</v>
      </c>
      <c r="D21" s="108">
        <v>0</v>
      </c>
      <c r="E21" s="109"/>
      <c r="F21" s="109"/>
      <c r="G21" s="103">
        <f t="shared" si="1"/>
        <v>0</v>
      </c>
    </row>
    <row r="22" spans="1:10" x14ac:dyDescent="0.25">
      <c r="A22" s="35">
        <v>413000</v>
      </c>
      <c r="B22" s="36" t="s">
        <v>14</v>
      </c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10" x14ac:dyDescent="0.25">
      <c r="A23" s="46">
        <v>413100</v>
      </c>
      <c r="B23" s="47" t="s">
        <v>15</v>
      </c>
      <c r="D23" s="108"/>
      <c r="E23" s="109"/>
      <c r="F23" s="109"/>
      <c r="G23" s="103">
        <f t="shared" si="1"/>
        <v>0</v>
      </c>
      <c r="I23" s="100"/>
    </row>
    <row r="24" spans="1:10" x14ac:dyDescent="0.25">
      <c r="A24" s="35">
        <v>414000</v>
      </c>
      <c r="B24" s="36" t="s">
        <v>16</v>
      </c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10" x14ac:dyDescent="0.25">
      <c r="A25" s="37">
        <v>414100</v>
      </c>
      <c r="B25" s="38" t="s">
        <v>17</v>
      </c>
      <c r="D25" s="67">
        <v>0</v>
      </c>
      <c r="E25" s="66"/>
      <c r="F25" s="66"/>
      <c r="G25" s="92">
        <f t="shared" si="1"/>
        <v>0</v>
      </c>
    </row>
    <row r="26" spans="1:10" x14ac:dyDescent="0.25">
      <c r="A26" s="46">
        <v>414300</v>
      </c>
      <c r="B26" s="47" t="s">
        <v>18</v>
      </c>
      <c r="D26" s="108"/>
      <c r="E26" s="109"/>
      <c r="F26" s="109"/>
      <c r="G26" s="103">
        <f t="shared" si="1"/>
        <v>0</v>
      </c>
    </row>
    <row r="27" spans="1:10" x14ac:dyDescent="0.25">
      <c r="A27" s="37">
        <v>414400</v>
      </c>
      <c r="B27" s="38" t="s">
        <v>126</v>
      </c>
      <c r="D27" s="67">
        <v>0</v>
      </c>
      <c r="E27" s="66"/>
      <c r="F27" s="66"/>
      <c r="G27" s="92">
        <f t="shared" si="1"/>
        <v>0</v>
      </c>
    </row>
    <row r="28" spans="1:10" x14ac:dyDescent="0.25">
      <c r="A28" s="35">
        <v>415000</v>
      </c>
      <c r="B28" s="36" t="s">
        <v>20</v>
      </c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10" x14ac:dyDescent="0.25">
      <c r="A29" s="37">
        <v>415110</v>
      </c>
      <c r="B29" s="38" t="s">
        <v>21</v>
      </c>
      <c r="D29" s="67">
        <v>0</v>
      </c>
      <c r="E29" s="66"/>
      <c r="F29" s="66"/>
      <c r="G29" s="92">
        <f t="shared" si="1"/>
        <v>0</v>
      </c>
    </row>
    <row r="30" spans="1:10" x14ac:dyDescent="0.25">
      <c r="A30" s="35">
        <v>416000</v>
      </c>
      <c r="B30" s="36" t="s">
        <v>22</v>
      </c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10" x14ac:dyDescent="0.25">
      <c r="A31" s="46">
        <v>416100</v>
      </c>
      <c r="B31" s="47" t="s">
        <v>23</v>
      </c>
      <c r="D31" s="29"/>
      <c r="E31" s="14"/>
      <c r="F31" s="14"/>
      <c r="G31" s="103">
        <f t="shared" si="1"/>
        <v>0</v>
      </c>
      <c r="I31" s="100"/>
    </row>
    <row r="32" spans="1:10" x14ac:dyDescent="0.25">
      <c r="A32" s="79">
        <v>420000</v>
      </c>
      <c r="B32" s="56" t="s">
        <v>24</v>
      </c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 x14ac:dyDescent="0.25">
      <c r="A33" s="35">
        <v>421000</v>
      </c>
      <c r="B33" s="36" t="s">
        <v>25</v>
      </c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 x14ac:dyDescent="0.25">
      <c r="A34" s="37">
        <v>421100</v>
      </c>
      <c r="B34" s="38" t="s">
        <v>26</v>
      </c>
      <c r="D34" s="29"/>
      <c r="E34" s="70"/>
      <c r="F34" s="70"/>
      <c r="G34" s="92">
        <f t="shared" si="1"/>
        <v>0</v>
      </c>
    </row>
    <row r="35" spans="1:7" x14ac:dyDescent="0.25">
      <c r="A35" s="37">
        <v>421211</v>
      </c>
      <c r="B35" s="38" t="s">
        <v>27</v>
      </c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D37" s="30"/>
      <c r="E37" s="70"/>
      <c r="F37" s="70"/>
      <c r="G37" s="92">
        <f t="shared" si="1"/>
        <v>0</v>
      </c>
    </row>
    <row r="38" spans="1:7" x14ac:dyDescent="0.25">
      <c r="A38" s="46">
        <v>421225</v>
      </c>
      <c r="B38" s="47" t="s">
        <v>30</v>
      </c>
      <c r="D38" s="29"/>
      <c r="E38" s="14"/>
      <c r="F38" s="14"/>
      <c r="G38" s="103">
        <f t="shared" si="1"/>
        <v>0</v>
      </c>
    </row>
    <row r="39" spans="1:7" x14ac:dyDescent="0.25">
      <c r="A39" s="46">
        <v>421311</v>
      </c>
      <c r="B39" s="47" t="s">
        <v>31</v>
      </c>
      <c r="D39" s="29"/>
      <c r="E39" s="14"/>
      <c r="F39" s="14"/>
      <c r="G39" s="103">
        <f t="shared" si="1"/>
        <v>0</v>
      </c>
    </row>
    <row r="40" spans="1:7" x14ac:dyDescent="0.25">
      <c r="A40" s="46">
        <v>421321</v>
      </c>
      <c r="B40" s="47" t="s">
        <v>32</v>
      </c>
      <c r="D40" s="29"/>
      <c r="E40" s="14"/>
      <c r="F40" s="14"/>
      <c r="G40" s="103">
        <f t="shared" si="1"/>
        <v>0</v>
      </c>
    </row>
    <row r="41" spans="1:7" x14ac:dyDescent="0.25">
      <c r="A41" s="46">
        <v>421323</v>
      </c>
      <c r="B41" s="47" t="s">
        <v>33</v>
      </c>
      <c r="D41" s="29"/>
      <c r="E41" s="14"/>
      <c r="F41" s="14"/>
      <c r="G41" s="103">
        <f t="shared" si="1"/>
        <v>0</v>
      </c>
    </row>
    <row r="42" spans="1:7" x14ac:dyDescent="0.25">
      <c r="A42" s="46">
        <v>421324</v>
      </c>
      <c r="B42" s="47" t="s">
        <v>34</v>
      </c>
      <c r="D42" s="29"/>
      <c r="E42" s="14"/>
      <c r="F42" s="14"/>
      <c r="G42" s="103">
        <f t="shared" si="1"/>
        <v>0</v>
      </c>
    </row>
    <row r="43" spans="1:7" x14ac:dyDescent="0.25">
      <c r="A43" s="46">
        <v>421325</v>
      </c>
      <c r="B43" s="47" t="s">
        <v>35</v>
      </c>
      <c r="D43" s="29"/>
      <c r="E43" s="14"/>
      <c r="F43" s="14"/>
      <c r="G43" s="103">
        <f t="shared" si="1"/>
        <v>0</v>
      </c>
    </row>
    <row r="44" spans="1:7" x14ac:dyDescent="0.25">
      <c r="A44" s="46">
        <v>421391</v>
      </c>
      <c r="B44" s="47" t="s">
        <v>36</v>
      </c>
      <c r="D44" s="29"/>
      <c r="E44" s="14"/>
      <c r="F44" s="14"/>
      <c r="G44" s="103">
        <f t="shared" si="1"/>
        <v>0</v>
      </c>
    </row>
    <row r="45" spans="1:7" x14ac:dyDescent="0.25">
      <c r="A45" s="46">
        <v>421400</v>
      </c>
      <c r="B45" s="47" t="s">
        <v>37</v>
      </c>
      <c r="D45" s="29"/>
      <c r="E45" s="14"/>
      <c r="F45" s="14"/>
      <c r="G45" s="103">
        <f t="shared" si="1"/>
        <v>0</v>
      </c>
    </row>
    <row r="46" spans="1:7" x14ac:dyDescent="0.25">
      <c r="A46" s="46">
        <v>421500</v>
      </c>
      <c r="B46" s="47" t="s">
        <v>38</v>
      </c>
      <c r="D46" s="29"/>
      <c r="E46" s="14"/>
      <c r="F46" s="14"/>
      <c r="G46" s="103">
        <f t="shared" si="1"/>
        <v>0</v>
      </c>
    </row>
    <row r="47" spans="1:7" x14ac:dyDescent="0.25">
      <c r="A47" s="46">
        <v>421600</v>
      </c>
      <c r="B47" s="47" t="s">
        <v>39</v>
      </c>
      <c r="D47" s="29"/>
      <c r="E47" s="14"/>
      <c r="F47" s="14"/>
      <c r="G47" s="103">
        <f t="shared" si="1"/>
        <v>0</v>
      </c>
    </row>
    <row r="48" spans="1:7" x14ac:dyDescent="0.25">
      <c r="A48" s="46">
        <v>421629</v>
      </c>
      <c r="B48" s="47" t="s">
        <v>127</v>
      </c>
      <c r="D48" s="29">
        <v>0</v>
      </c>
      <c r="E48" s="14"/>
      <c r="F48" s="14"/>
      <c r="G48" s="103">
        <f t="shared" si="1"/>
        <v>0</v>
      </c>
    </row>
    <row r="49" spans="1:62" x14ac:dyDescent="0.25">
      <c r="A49" s="37">
        <v>421900</v>
      </c>
      <c r="B49" s="38" t="s">
        <v>40</v>
      </c>
      <c r="D49" s="28">
        <v>0</v>
      </c>
      <c r="E49" s="68"/>
      <c r="F49" s="68"/>
      <c r="G49" s="92">
        <f t="shared" si="1"/>
        <v>0</v>
      </c>
    </row>
    <row r="50" spans="1:62" x14ac:dyDescent="0.25">
      <c r="A50" s="35">
        <v>422000</v>
      </c>
      <c r="B50" s="36" t="s">
        <v>41</v>
      </c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62" x14ac:dyDescent="0.25">
      <c r="A51" s="37">
        <v>422100</v>
      </c>
      <c r="B51" s="38" t="s">
        <v>42</v>
      </c>
      <c r="D51" s="28">
        <v>0</v>
      </c>
      <c r="E51" s="13"/>
      <c r="F51" s="68"/>
      <c r="G51" s="92">
        <f t="shared" si="1"/>
        <v>0</v>
      </c>
    </row>
    <row r="52" spans="1:62" x14ac:dyDescent="0.25">
      <c r="A52" s="37">
        <v>422200</v>
      </c>
      <c r="B52" s="38" t="s">
        <v>43</v>
      </c>
      <c r="D52" s="28">
        <v>0</v>
      </c>
      <c r="E52" s="13"/>
      <c r="F52" s="68"/>
      <c r="G52" s="92">
        <f t="shared" si="1"/>
        <v>0</v>
      </c>
    </row>
    <row r="53" spans="1:62" x14ac:dyDescent="0.25">
      <c r="A53" s="37">
        <v>422300</v>
      </c>
      <c r="B53" s="38" t="s">
        <v>44</v>
      </c>
      <c r="D53" s="28">
        <v>0</v>
      </c>
      <c r="E53" s="13"/>
      <c r="F53" s="68"/>
      <c r="G53" s="92">
        <f t="shared" si="1"/>
        <v>0</v>
      </c>
    </row>
    <row r="54" spans="1:62" x14ac:dyDescent="0.25">
      <c r="A54" s="37">
        <v>422900</v>
      </c>
      <c r="B54" s="38" t="s">
        <v>45</v>
      </c>
      <c r="D54" s="28">
        <v>0</v>
      </c>
      <c r="E54" s="13"/>
      <c r="F54" s="68"/>
      <c r="G54" s="92">
        <f t="shared" si="1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x14ac:dyDescent="0.25">
      <c r="A55" s="35">
        <v>423000</v>
      </c>
      <c r="B55" s="36" t="s">
        <v>46</v>
      </c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62" x14ac:dyDescent="0.25">
      <c r="A56" s="37">
        <v>423100</v>
      </c>
      <c r="B56" s="38" t="s">
        <v>47</v>
      </c>
      <c r="D56" s="28">
        <v>0</v>
      </c>
      <c r="E56" s="13"/>
      <c r="F56" s="68"/>
      <c r="G56" s="92">
        <f t="shared" si="1"/>
        <v>0</v>
      </c>
    </row>
    <row r="57" spans="1:62" x14ac:dyDescent="0.25">
      <c r="A57" s="46">
        <v>423200</v>
      </c>
      <c r="B57" s="47" t="s">
        <v>48</v>
      </c>
      <c r="D57" s="29"/>
      <c r="E57" s="14"/>
      <c r="F57" s="14"/>
      <c r="G57" s="103">
        <f t="shared" si="1"/>
        <v>0</v>
      </c>
    </row>
    <row r="58" spans="1:62" x14ac:dyDescent="0.25">
      <c r="A58" s="37">
        <v>423300</v>
      </c>
      <c r="B58" s="38" t="s">
        <v>49</v>
      </c>
      <c r="D58" s="28">
        <v>0</v>
      </c>
      <c r="E58" s="13"/>
      <c r="F58" s="68"/>
      <c r="G58" s="92">
        <f t="shared" si="1"/>
        <v>0</v>
      </c>
    </row>
    <row r="59" spans="1:62" x14ac:dyDescent="0.25">
      <c r="A59" s="37">
        <v>423400</v>
      </c>
      <c r="B59" s="38" t="s">
        <v>50</v>
      </c>
      <c r="D59" s="28">
        <v>0</v>
      </c>
      <c r="E59" s="13"/>
      <c r="F59" s="68"/>
      <c r="G59" s="92">
        <f t="shared" si="1"/>
        <v>0</v>
      </c>
    </row>
    <row r="60" spans="1:62" s="9" customFormat="1" x14ac:dyDescent="0.25">
      <c r="A60" s="46">
        <v>423500</v>
      </c>
      <c r="B60" s="47" t="s">
        <v>51</v>
      </c>
      <c r="D60" s="29"/>
      <c r="E60" s="14"/>
      <c r="F60" s="14"/>
      <c r="G60" s="103">
        <f t="shared" si="1"/>
        <v>0</v>
      </c>
    </row>
    <row r="61" spans="1:62" x14ac:dyDescent="0.25">
      <c r="A61" s="37">
        <v>423600</v>
      </c>
      <c r="B61" s="38" t="s">
        <v>52</v>
      </c>
      <c r="D61" s="28">
        <v>0</v>
      </c>
      <c r="E61" s="13"/>
      <c r="F61" s="68"/>
      <c r="G61" s="92">
        <f t="shared" si="1"/>
        <v>0</v>
      </c>
    </row>
    <row r="62" spans="1:62" x14ac:dyDescent="0.25">
      <c r="A62" s="37">
        <v>423700</v>
      </c>
      <c r="B62" s="38" t="s">
        <v>53</v>
      </c>
      <c r="D62" s="28">
        <v>0</v>
      </c>
      <c r="E62" s="13"/>
      <c r="F62" s="68"/>
      <c r="G62" s="92">
        <f t="shared" si="1"/>
        <v>0</v>
      </c>
    </row>
    <row r="63" spans="1:62" x14ac:dyDescent="0.25">
      <c r="A63" s="46">
        <v>423900</v>
      </c>
      <c r="B63" s="47" t="s">
        <v>54</v>
      </c>
      <c r="D63" s="29"/>
      <c r="E63" s="14"/>
      <c r="F63" s="14"/>
      <c r="G63" s="103">
        <f t="shared" si="1"/>
        <v>0</v>
      </c>
      <c r="I63" s="99"/>
      <c r="J63" s="98"/>
    </row>
    <row r="64" spans="1:62" x14ac:dyDescent="0.25">
      <c r="A64" s="35">
        <v>424000</v>
      </c>
      <c r="B64" s="36" t="s">
        <v>55</v>
      </c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  <c r="J64" s="98"/>
    </row>
    <row r="65" spans="1:10" x14ac:dyDescent="0.25">
      <c r="A65" s="37">
        <v>424200</v>
      </c>
      <c r="B65" s="38" t="s">
        <v>56</v>
      </c>
      <c r="D65" s="30">
        <v>0</v>
      </c>
      <c r="E65" s="15"/>
      <c r="F65" s="70"/>
      <c r="G65" s="92">
        <f t="shared" si="1"/>
        <v>0</v>
      </c>
      <c r="J65" s="98"/>
    </row>
    <row r="66" spans="1:10" x14ac:dyDescent="0.25">
      <c r="A66" s="37">
        <v>424300</v>
      </c>
      <c r="B66" s="38" t="s">
        <v>57</v>
      </c>
      <c r="D66" s="28">
        <v>0</v>
      </c>
      <c r="E66" s="13"/>
      <c r="F66" s="68"/>
      <c r="G66" s="92">
        <f t="shared" si="1"/>
        <v>0</v>
      </c>
    </row>
    <row r="67" spans="1:10" x14ac:dyDescent="0.25">
      <c r="A67" s="37">
        <v>424600</v>
      </c>
      <c r="B67" s="38" t="s">
        <v>58</v>
      </c>
      <c r="D67" s="28">
        <v>0</v>
      </c>
      <c r="E67" s="13"/>
      <c r="F67" s="68"/>
      <c r="G67" s="92">
        <f t="shared" si="1"/>
        <v>0</v>
      </c>
    </row>
    <row r="68" spans="1:10" x14ac:dyDescent="0.25">
      <c r="A68" s="37">
        <v>424900</v>
      </c>
      <c r="B68" s="38" t="s">
        <v>59</v>
      </c>
      <c r="D68" s="28"/>
      <c r="E68" s="13"/>
      <c r="F68" s="68"/>
      <c r="G68" s="92">
        <f t="shared" si="1"/>
        <v>0</v>
      </c>
      <c r="I68" s="100"/>
    </row>
    <row r="69" spans="1:10" x14ac:dyDescent="0.25">
      <c r="A69" s="35">
        <v>425000</v>
      </c>
      <c r="B69" s="36" t="s">
        <v>60</v>
      </c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10" x14ac:dyDescent="0.25">
      <c r="A70" s="46">
        <v>425100</v>
      </c>
      <c r="B70" s="47" t="s">
        <v>61</v>
      </c>
      <c r="D70" s="29"/>
      <c r="E70" s="14"/>
      <c r="F70" s="14"/>
      <c r="G70" s="103">
        <f t="shared" si="1"/>
        <v>0</v>
      </c>
    </row>
    <row r="71" spans="1:10" x14ac:dyDescent="0.25">
      <c r="A71" s="46">
        <v>425200</v>
      </c>
      <c r="B71" s="47" t="s">
        <v>62</v>
      </c>
      <c r="D71" s="29"/>
      <c r="E71" s="14"/>
      <c r="F71" s="14"/>
      <c r="G71" s="103">
        <f t="shared" si="1"/>
        <v>0</v>
      </c>
    </row>
    <row r="72" spans="1:10" x14ac:dyDescent="0.25">
      <c r="A72" s="35">
        <v>426000</v>
      </c>
      <c r="B72" s="36" t="s">
        <v>63</v>
      </c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10" x14ac:dyDescent="0.25">
      <c r="A73" s="37">
        <v>426100</v>
      </c>
      <c r="B73" s="38" t="s">
        <v>64</v>
      </c>
      <c r="D73" s="28"/>
      <c r="E73" s="13"/>
      <c r="F73" s="68"/>
      <c r="G73" s="92">
        <f t="shared" si="1"/>
        <v>0</v>
      </c>
    </row>
    <row r="74" spans="1:10" x14ac:dyDescent="0.25">
      <c r="A74" s="37">
        <v>426300</v>
      </c>
      <c r="B74" s="38" t="s">
        <v>65</v>
      </c>
      <c r="D74" s="28">
        <v>0</v>
      </c>
      <c r="E74" s="13"/>
      <c r="F74" s="68"/>
      <c r="G74" s="92">
        <f t="shared" si="1"/>
        <v>0</v>
      </c>
    </row>
    <row r="75" spans="1:10" x14ac:dyDescent="0.25">
      <c r="A75" s="37">
        <v>426400</v>
      </c>
      <c r="B75" s="38" t="s">
        <v>66</v>
      </c>
      <c r="D75" s="28">
        <v>0</v>
      </c>
      <c r="E75" s="13"/>
      <c r="F75" s="68"/>
      <c r="G75" s="92">
        <f t="shared" si="1"/>
        <v>0</v>
      </c>
    </row>
    <row r="76" spans="1:10" x14ac:dyDescent="0.25">
      <c r="A76" s="37">
        <v>426500</v>
      </c>
      <c r="B76" s="38" t="s">
        <v>67</v>
      </c>
      <c r="D76" s="28">
        <v>0</v>
      </c>
      <c r="E76" s="13"/>
      <c r="F76" s="68"/>
      <c r="G76" s="92">
        <f t="shared" si="1"/>
        <v>0</v>
      </c>
    </row>
    <row r="77" spans="1:10" x14ac:dyDescent="0.25">
      <c r="A77" s="37">
        <v>426600</v>
      </c>
      <c r="B77" s="38" t="s">
        <v>68</v>
      </c>
      <c r="D77" s="28">
        <v>0</v>
      </c>
      <c r="E77" s="13"/>
      <c r="F77" s="68"/>
      <c r="G77" s="92">
        <f t="shared" si="1"/>
        <v>0</v>
      </c>
    </row>
    <row r="78" spans="1:10" x14ac:dyDescent="0.25">
      <c r="A78" s="46">
        <v>426800</v>
      </c>
      <c r="B78" s="47" t="s">
        <v>69</v>
      </c>
      <c r="D78" s="29"/>
      <c r="E78" s="14"/>
      <c r="F78" s="14"/>
      <c r="G78" s="103">
        <f t="shared" si="1"/>
        <v>0</v>
      </c>
    </row>
    <row r="79" spans="1:10" x14ac:dyDescent="0.25">
      <c r="A79" s="46">
        <v>426900</v>
      </c>
      <c r="B79" s="47" t="s">
        <v>70</v>
      </c>
      <c r="D79" s="29"/>
      <c r="E79" s="14"/>
      <c r="F79" s="14"/>
      <c r="G79" s="103">
        <f t="shared" si="1"/>
        <v>0</v>
      </c>
    </row>
    <row r="80" spans="1:10" x14ac:dyDescent="0.25">
      <c r="A80" s="79">
        <v>430000</v>
      </c>
      <c r="B80" s="56" t="s">
        <v>71</v>
      </c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62" x14ac:dyDescent="0.25">
      <c r="A81" s="35">
        <v>431000</v>
      </c>
      <c r="B81" s="36" t="s">
        <v>71</v>
      </c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62" x14ac:dyDescent="0.25">
      <c r="A82" s="37">
        <v>431100</v>
      </c>
      <c r="B82" s="38" t="s">
        <v>72</v>
      </c>
      <c r="D82" s="28">
        <v>0</v>
      </c>
      <c r="E82" s="13"/>
      <c r="F82" s="68"/>
      <c r="G82" s="92">
        <f t="shared" si="16"/>
        <v>0</v>
      </c>
    </row>
    <row r="83" spans="1:62" x14ac:dyDescent="0.25">
      <c r="A83" s="37">
        <v>431200</v>
      </c>
      <c r="B83" s="38" t="s">
        <v>73</v>
      </c>
      <c r="D83" s="28">
        <v>0</v>
      </c>
      <c r="E83" s="13"/>
      <c r="F83" s="68"/>
      <c r="G83" s="92">
        <f t="shared" si="16"/>
        <v>0</v>
      </c>
    </row>
    <row r="84" spans="1:62" x14ac:dyDescent="0.25">
      <c r="A84" s="79">
        <v>444000</v>
      </c>
      <c r="B84" s="56" t="s">
        <v>74</v>
      </c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  <c r="I84" s="9"/>
      <c r="J84" s="9"/>
      <c r="K84" s="9"/>
      <c r="L84" s="9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x14ac:dyDescent="0.25">
      <c r="A85" s="39">
        <v>441100</v>
      </c>
      <c r="B85" s="40" t="s">
        <v>75</v>
      </c>
      <c r="D85" s="29">
        <v>0</v>
      </c>
      <c r="E85" s="14"/>
      <c r="F85" s="70"/>
      <c r="G85" s="92">
        <f t="shared" si="16"/>
        <v>0</v>
      </c>
      <c r="I85" s="9"/>
      <c r="J85" s="9"/>
      <c r="K85" s="9"/>
      <c r="L85" s="9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x14ac:dyDescent="0.25">
      <c r="A86" s="41">
        <v>441400</v>
      </c>
      <c r="B86" s="42" t="s">
        <v>76</v>
      </c>
      <c r="D86" s="29">
        <v>0</v>
      </c>
      <c r="E86" s="14"/>
      <c r="F86" s="70"/>
      <c r="G86" s="92">
        <f t="shared" si="16"/>
        <v>0</v>
      </c>
      <c r="I86" s="9"/>
      <c r="J86" s="9"/>
      <c r="K86" s="9"/>
      <c r="L86" s="9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x14ac:dyDescent="0.25">
      <c r="A87" s="43">
        <v>444100</v>
      </c>
      <c r="B87" s="42" t="s">
        <v>77</v>
      </c>
      <c r="D87" s="29">
        <v>0</v>
      </c>
      <c r="E87" s="14"/>
      <c r="F87" s="70"/>
      <c r="G87" s="92">
        <f t="shared" si="16"/>
        <v>0</v>
      </c>
      <c r="I87" s="9"/>
      <c r="J87" s="9"/>
      <c r="K87" s="9"/>
      <c r="L87" s="9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x14ac:dyDescent="0.25">
      <c r="A88" s="43">
        <v>444200</v>
      </c>
      <c r="B88" s="42" t="s">
        <v>78</v>
      </c>
      <c r="D88" s="29">
        <v>0</v>
      </c>
      <c r="E88" s="14"/>
      <c r="F88" s="70"/>
      <c r="G88" s="92">
        <f t="shared" si="16"/>
        <v>0</v>
      </c>
      <c r="I88" s="9"/>
      <c r="J88" s="9"/>
      <c r="K88" s="9"/>
      <c r="L88" s="9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s="22" customFormat="1" x14ac:dyDescent="0.25">
      <c r="A89" s="44">
        <v>444300</v>
      </c>
      <c r="B89" s="45" t="s">
        <v>79</v>
      </c>
      <c r="C89" s="9"/>
      <c r="D89" s="93">
        <v>0</v>
      </c>
      <c r="E89" s="20"/>
      <c r="F89" s="71"/>
      <c r="G89" s="92">
        <f t="shared" si="16"/>
        <v>0</v>
      </c>
      <c r="H89" s="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</row>
    <row r="90" spans="1:62" x14ac:dyDescent="0.25">
      <c r="A90" s="80">
        <v>460000</v>
      </c>
      <c r="B90" s="76" t="s">
        <v>80</v>
      </c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x14ac:dyDescent="0.25">
      <c r="A91" s="37">
        <v>465112</v>
      </c>
      <c r="B91" s="38" t="s">
        <v>81</v>
      </c>
      <c r="D91" s="29"/>
      <c r="E91" s="14"/>
      <c r="F91" s="70"/>
      <c r="G91" s="92">
        <f t="shared" si="16"/>
        <v>0</v>
      </c>
    </row>
    <row r="92" spans="1:62" x14ac:dyDescent="0.25">
      <c r="A92" s="79">
        <v>480000</v>
      </c>
      <c r="B92" s="56" t="s">
        <v>82</v>
      </c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62" x14ac:dyDescent="0.25">
      <c r="A93" s="81">
        <v>481000</v>
      </c>
      <c r="B93" s="82" t="s">
        <v>83</v>
      </c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</row>
    <row r="94" spans="1:62" x14ac:dyDescent="0.25">
      <c r="A94" s="46">
        <v>481900</v>
      </c>
      <c r="B94" s="47" t="s">
        <v>84</v>
      </c>
      <c r="D94" s="29">
        <v>0</v>
      </c>
      <c r="E94" s="14"/>
      <c r="F94" s="70"/>
      <c r="G94" s="92">
        <f t="shared" si="16"/>
        <v>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</row>
    <row r="95" spans="1:62" x14ac:dyDescent="0.25">
      <c r="A95" s="35">
        <v>482000</v>
      </c>
      <c r="B95" s="36" t="s">
        <v>85</v>
      </c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62" x14ac:dyDescent="0.25">
      <c r="A96" s="37">
        <v>482100</v>
      </c>
      <c r="B96" s="38" t="s">
        <v>86</v>
      </c>
      <c r="D96" s="26">
        <v>0</v>
      </c>
      <c r="E96" s="12"/>
      <c r="F96" s="66"/>
      <c r="G96" s="92">
        <f t="shared" si="16"/>
        <v>0</v>
      </c>
    </row>
    <row r="97" spans="1:62" x14ac:dyDescent="0.25">
      <c r="A97" s="37">
        <v>482200</v>
      </c>
      <c r="B97" s="38" t="s">
        <v>87</v>
      </c>
      <c r="D97" s="26">
        <v>0</v>
      </c>
      <c r="E97" s="12"/>
      <c r="F97" s="66"/>
      <c r="G97" s="92">
        <f t="shared" si="16"/>
        <v>0</v>
      </c>
    </row>
    <row r="98" spans="1:62" x14ac:dyDescent="0.25">
      <c r="A98" s="35">
        <v>483000</v>
      </c>
      <c r="B98" s="36" t="s">
        <v>88</v>
      </c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62" x14ac:dyDescent="0.25">
      <c r="A99" s="37">
        <v>483100</v>
      </c>
      <c r="B99" s="38" t="s">
        <v>89</v>
      </c>
      <c r="D99" s="28">
        <v>0</v>
      </c>
      <c r="E99" s="13"/>
      <c r="F99" s="68"/>
      <c r="G99" s="92">
        <f t="shared" si="16"/>
        <v>0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1:62" x14ac:dyDescent="0.25">
      <c r="A100" s="35">
        <v>485000</v>
      </c>
      <c r="B100" s="36" t="s">
        <v>90</v>
      </c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</row>
    <row r="101" spans="1:62" x14ac:dyDescent="0.25">
      <c r="A101" s="37">
        <v>485119</v>
      </c>
      <c r="B101" s="38" t="s">
        <v>91</v>
      </c>
      <c r="D101" s="28">
        <v>0</v>
      </c>
      <c r="E101" s="13"/>
      <c r="F101" s="68"/>
      <c r="G101" s="92">
        <f t="shared" si="16"/>
        <v>0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</row>
    <row r="102" spans="1:62" x14ac:dyDescent="0.25">
      <c r="A102" s="88">
        <v>500000</v>
      </c>
      <c r="B102" s="89" t="s">
        <v>92</v>
      </c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62" x14ac:dyDescent="0.25">
      <c r="A103" s="79">
        <v>510000</v>
      </c>
      <c r="B103" s="56" t="s">
        <v>93</v>
      </c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62" x14ac:dyDescent="0.25">
      <c r="A104" s="35">
        <v>511000</v>
      </c>
      <c r="B104" s="36" t="s">
        <v>94</v>
      </c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62" x14ac:dyDescent="0.25">
      <c r="A105" s="37">
        <v>511300</v>
      </c>
      <c r="B105" s="38" t="s">
        <v>95</v>
      </c>
      <c r="D105" s="28">
        <v>0</v>
      </c>
      <c r="E105" s="13"/>
      <c r="F105" s="68"/>
      <c r="G105" s="92">
        <f t="shared" si="16"/>
        <v>0</v>
      </c>
    </row>
    <row r="106" spans="1:62" x14ac:dyDescent="0.25">
      <c r="A106" s="37">
        <v>511400</v>
      </c>
      <c r="B106" s="38" t="s">
        <v>96</v>
      </c>
      <c r="D106" s="29"/>
      <c r="E106" s="14"/>
      <c r="F106" s="70"/>
      <c r="G106" s="92">
        <f t="shared" si="16"/>
        <v>0</v>
      </c>
    </row>
    <row r="107" spans="1:62" x14ac:dyDescent="0.25">
      <c r="A107" s="35">
        <v>512000</v>
      </c>
      <c r="B107" s="36" t="s">
        <v>97</v>
      </c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62" x14ac:dyDescent="0.25">
      <c r="A108" s="46">
        <v>512200</v>
      </c>
      <c r="B108" s="47" t="s">
        <v>98</v>
      </c>
      <c r="D108" s="29"/>
      <c r="E108" s="14"/>
      <c r="F108" s="14"/>
      <c r="G108" s="103">
        <f t="shared" si="16"/>
        <v>0</v>
      </c>
    </row>
    <row r="109" spans="1:62" x14ac:dyDescent="0.25">
      <c r="A109" s="37">
        <v>512600</v>
      </c>
      <c r="B109" s="38" t="s">
        <v>99</v>
      </c>
      <c r="D109" s="28"/>
      <c r="E109" s="13"/>
      <c r="F109" s="68"/>
      <c r="G109" s="92">
        <f t="shared" si="16"/>
        <v>0</v>
      </c>
    </row>
    <row r="110" spans="1:62" x14ac:dyDescent="0.25">
      <c r="A110" s="37">
        <v>512800</v>
      </c>
      <c r="B110" s="38" t="s">
        <v>100</v>
      </c>
      <c r="D110" s="28">
        <v>0</v>
      </c>
      <c r="E110" s="13"/>
      <c r="F110" s="68"/>
      <c r="G110" s="92">
        <f t="shared" si="16"/>
        <v>0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</row>
    <row r="111" spans="1:62" x14ac:dyDescent="0.25">
      <c r="A111" s="37">
        <v>512900</v>
      </c>
      <c r="B111" s="38" t="s">
        <v>101</v>
      </c>
      <c r="D111" s="28">
        <v>0</v>
      </c>
      <c r="E111" s="13"/>
      <c r="F111" s="68"/>
      <c r="G111" s="92">
        <f t="shared" si="16"/>
        <v>0</v>
      </c>
    </row>
    <row r="112" spans="1:62" x14ac:dyDescent="0.25">
      <c r="A112" s="35">
        <v>515000</v>
      </c>
      <c r="B112" s="36" t="s">
        <v>102</v>
      </c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7" x14ac:dyDescent="0.25">
      <c r="A113" s="37">
        <v>515100</v>
      </c>
      <c r="B113" s="38" t="s">
        <v>103</v>
      </c>
      <c r="D113" s="29">
        <v>0</v>
      </c>
      <c r="E113" s="14"/>
      <c r="F113" s="70"/>
      <c r="G113" s="92">
        <f t="shared" si="16"/>
        <v>0</v>
      </c>
    </row>
    <row r="114" spans="1:7" x14ac:dyDescent="0.25">
      <c r="A114" s="79">
        <v>520000</v>
      </c>
      <c r="B114" s="56" t="s">
        <v>104</v>
      </c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7" x14ac:dyDescent="0.25">
      <c r="A115" s="35">
        <v>523000</v>
      </c>
      <c r="B115" s="36" t="s">
        <v>105</v>
      </c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7" ht="15.75" thickBot="1" x14ac:dyDescent="0.3">
      <c r="A116" s="48">
        <v>523100</v>
      </c>
      <c r="B116" s="49" t="s">
        <v>106</v>
      </c>
      <c r="D116" s="31">
        <v>0</v>
      </c>
      <c r="E116" s="17"/>
      <c r="F116" s="72"/>
      <c r="G116" s="94">
        <f t="shared" si="16"/>
        <v>0</v>
      </c>
    </row>
    <row r="117" spans="1:7" ht="15.75" thickBot="1" x14ac:dyDescent="0.3">
      <c r="A117" s="73" t="s">
        <v>107</v>
      </c>
      <c r="B117" s="74" t="s">
        <v>108</v>
      </c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7" x14ac:dyDescent="0.25">
      <c r="A118" s="6"/>
      <c r="B118" s="6"/>
      <c r="D118" s="6"/>
      <c r="E118" s="6"/>
      <c r="F118" s="6"/>
      <c r="G118" s="33"/>
    </row>
    <row r="119" spans="1:7" x14ac:dyDescent="0.25">
      <c r="A119" s="6"/>
      <c r="B119" s="2" t="s">
        <v>109</v>
      </c>
      <c r="D119" s="2"/>
      <c r="E119" s="2"/>
      <c r="F119" s="2"/>
      <c r="G119" s="32"/>
    </row>
    <row r="121" spans="1:7" x14ac:dyDescent="0.25">
      <c r="D121" s="111"/>
      <c r="E121" s="111"/>
      <c r="F121" s="111"/>
    </row>
    <row r="122" spans="1:7" x14ac:dyDescent="0.25">
      <c r="D122" s="111"/>
      <c r="E122" s="112"/>
      <c r="F122" s="111"/>
    </row>
    <row r="123" spans="1:7" x14ac:dyDescent="0.25">
      <c r="D123" s="111"/>
      <c r="E123" s="112"/>
      <c r="F123" s="111"/>
    </row>
    <row r="124" spans="1:7" x14ac:dyDescent="0.25">
      <c r="D124" s="113"/>
      <c r="E124" s="114"/>
      <c r="F124" s="111"/>
    </row>
    <row r="125" spans="1:7" s="101" customFormat="1" x14ac:dyDescent="0.25">
      <c r="C125" s="102"/>
      <c r="D125" s="104"/>
      <c r="E125" s="105"/>
      <c r="G125" s="34"/>
    </row>
    <row r="126" spans="1:7" s="101" customFormat="1" x14ac:dyDescent="0.25">
      <c r="C126" s="102"/>
      <c r="D126" s="106"/>
      <c r="E126" s="107"/>
      <c r="G126" s="34"/>
    </row>
  </sheetData>
  <mergeCells count="5">
    <mergeCell ref="A12:B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8"/>
  <sheetViews>
    <sheetView topLeftCell="A13" zoomScaleNormal="100" workbookViewId="0">
      <selection activeCell="O24" sqref="O24"/>
    </sheetView>
  </sheetViews>
  <sheetFormatPr defaultRowHeight="15" x14ac:dyDescent="0.25"/>
  <cols>
    <col min="1" max="1" width="6.7109375" customWidth="1"/>
    <col min="2" max="2" width="36" customWidth="1"/>
    <col min="3" max="3" width="1.42578125" customWidth="1"/>
  </cols>
  <sheetData>
    <row r="1" spans="1:7" s="1" customFormat="1" x14ac:dyDescent="0.25">
      <c r="B1" s="78" t="s">
        <v>139</v>
      </c>
    </row>
    <row r="2" spans="1:7" s="1" customFormat="1" x14ac:dyDescent="0.25"/>
    <row r="3" spans="1:7" s="1" customFormat="1" x14ac:dyDescent="0.25">
      <c r="B3" s="10" t="s">
        <v>137</v>
      </c>
    </row>
    <row r="4" spans="1:7" s="1" customFormat="1" x14ac:dyDescent="0.25"/>
    <row r="5" spans="1:7" s="1" customFormat="1" x14ac:dyDescent="0.25"/>
    <row r="6" spans="1:7" s="1" customFormat="1" x14ac:dyDescent="0.25"/>
    <row r="9" spans="1:7" x14ac:dyDescent="0.25">
      <c r="A9" s="1"/>
      <c r="C9" s="1"/>
      <c r="D9" s="1"/>
      <c r="E9" s="1"/>
      <c r="F9" s="1"/>
      <c r="G9" s="1"/>
    </row>
    <row r="10" spans="1:7" ht="15.75" thickBot="1" x14ac:dyDescent="0.3">
      <c r="A10" s="1"/>
      <c r="B10" s="1"/>
      <c r="C10" s="1"/>
      <c r="D10" s="1"/>
      <c r="E10" s="1"/>
      <c r="F10" s="1"/>
      <c r="G10" s="1"/>
    </row>
    <row r="11" spans="1:7" ht="15.75" thickBot="1" x14ac:dyDescent="0.3">
      <c r="A11" s="1"/>
      <c r="B11" s="1"/>
      <c r="C11" s="1"/>
      <c r="D11" s="136" t="s">
        <v>110</v>
      </c>
      <c r="E11" s="137"/>
      <c r="F11" s="137"/>
      <c r="G11" s="138"/>
    </row>
    <row r="12" spans="1:7" ht="15.75" customHeight="1" thickBot="1" x14ac:dyDescent="0.3">
      <c r="A12" s="128" t="s">
        <v>1</v>
      </c>
      <c r="B12" s="129"/>
      <c r="C12" s="91"/>
      <c r="D12" s="132" t="s">
        <v>129</v>
      </c>
      <c r="E12" s="134" t="s">
        <v>128</v>
      </c>
      <c r="F12" s="124" t="s">
        <v>4</v>
      </c>
      <c r="G12" s="126" t="s">
        <v>130</v>
      </c>
    </row>
    <row r="13" spans="1:7" x14ac:dyDescent="0.25">
      <c r="A13" s="130"/>
      <c r="B13" s="131"/>
      <c r="C13" s="91"/>
      <c r="D13" s="133"/>
      <c r="E13" s="135"/>
      <c r="F13" s="125"/>
      <c r="G13" s="127"/>
    </row>
    <row r="14" spans="1:7" x14ac:dyDescent="0.25">
      <c r="A14" s="87">
        <v>400000</v>
      </c>
      <c r="B14" s="90" t="s">
        <v>6</v>
      </c>
      <c r="C14" s="91"/>
      <c r="D14" s="53">
        <f>SUM(D15+D32+D80+D84+D90+D92)</f>
        <v>0</v>
      </c>
      <c r="E14" s="52">
        <f>E15+E32+E80+E84+E90+E92</f>
        <v>0</v>
      </c>
      <c r="F14" s="52">
        <f>F15+F32+F80+F84+F90+F92</f>
        <v>0</v>
      </c>
      <c r="G14" s="54">
        <f>SUM(D14:F14)</f>
        <v>0</v>
      </c>
    </row>
    <row r="15" spans="1:7" x14ac:dyDescent="0.25">
      <c r="A15" s="79">
        <v>410000</v>
      </c>
      <c r="B15" s="56" t="s">
        <v>7</v>
      </c>
      <c r="C15" s="91"/>
      <c r="D15" s="58">
        <f>SUM(D16+D18+D22+D24+D28+D30)</f>
        <v>0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0</v>
      </c>
    </row>
    <row r="16" spans="1:7" x14ac:dyDescent="0.25">
      <c r="A16" s="35">
        <v>411000</v>
      </c>
      <c r="B16" s="36" t="s">
        <v>8</v>
      </c>
      <c r="C16" s="91"/>
      <c r="D16" s="25">
        <f>D17</f>
        <v>0</v>
      </c>
      <c r="E16" s="18">
        <f t="shared" ref="E16:F16" si="2">E17</f>
        <v>0</v>
      </c>
      <c r="F16" s="18">
        <f t="shared" si="2"/>
        <v>0</v>
      </c>
      <c r="G16" s="55">
        <f t="shared" si="1"/>
        <v>0</v>
      </c>
    </row>
    <row r="17" spans="1:7" x14ac:dyDescent="0.25">
      <c r="A17" s="60">
        <v>411100</v>
      </c>
      <c r="B17" s="61" t="s">
        <v>9</v>
      </c>
      <c r="C17" s="91"/>
      <c r="D17" s="63"/>
      <c r="E17" s="62"/>
      <c r="F17" s="62"/>
      <c r="G17" s="92">
        <f t="shared" si="1"/>
        <v>0</v>
      </c>
    </row>
    <row r="18" spans="1:7" x14ac:dyDescent="0.25">
      <c r="A18" s="35">
        <v>412000</v>
      </c>
      <c r="B18" s="36" t="s">
        <v>10</v>
      </c>
      <c r="C18" s="91"/>
      <c r="D18" s="25">
        <f>D19+D20+D21</f>
        <v>0</v>
      </c>
      <c r="E18" s="18">
        <f t="shared" ref="E18:F18" si="3">E19+E20+E21</f>
        <v>0</v>
      </c>
      <c r="F18" s="18">
        <f t="shared" si="3"/>
        <v>0</v>
      </c>
      <c r="G18" s="55">
        <f t="shared" si="1"/>
        <v>0</v>
      </c>
    </row>
    <row r="19" spans="1:7" x14ac:dyDescent="0.25">
      <c r="A19" s="37">
        <v>412100</v>
      </c>
      <c r="B19" s="38" t="s">
        <v>11</v>
      </c>
      <c r="C19" s="91"/>
      <c r="D19" s="63"/>
      <c r="E19" s="62"/>
      <c r="F19" s="62"/>
      <c r="G19" s="92">
        <f t="shared" si="1"/>
        <v>0</v>
      </c>
    </row>
    <row r="20" spans="1:7" x14ac:dyDescent="0.25">
      <c r="A20" s="37">
        <v>412200</v>
      </c>
      <c r="B20" s="38" t="s">
        <v>12</v>
      </c>
      <c r="C20" s="91"/>
      <c r="D20" s="63"/>
      <c r="E20" s="62"/>
      <c r="F20" s="62"/>
      <c r="G20" s="92">
        <f t="shared" si="1"/>
        <v>0</v>
      </c>
    </row>
    <row r="21" spans="1:7" x14ac:dyDescent="0.25">
      <c r="A21" s="37">
        <v>412300</v>
      </c>
      <c r="B21" s="38" t="s">
        <v>13</v>
      </c>
      <c r="C21" s="91"/>
      <c r="D21" s="63"/>
      <c r="E21" s="62"/>
      <c r="F21" s="62"/>
      <c r="G21" s="92">
        <f t="shared" si="1"/>
        <v>0</v>
      </c>
    </row>
    <row r="22" spans="1:7" x14ac:dyDescent="0.25">
      <c r="A22" s="35">
        <v>413000</v>
      </c>
      <c r="B22" s="36" t="s">
        <v>14</v>
      </c>
      <c r="C22" s="91"/>
      <c r="D22" s="25">
        <f>D23</f>
        <v>0</v>
      </c>
      <c r="E22" s="18">
        <f t="shared" ref="E22:F22" si="4">E23</f>
        <v>0</v>
      </c>
      <c r="F22" s="18">
        <f t="shared" si="4"/>
        <v>0</v>
      </c>
      <c r="G22" s="55">
        <f t="shared" si="1"/>
        <v>0</v>
      </c>
    </row>
    <row r="23" spans="1:7" x14ac:dyDescent="0.25">
      <c r="A23" s="37">
        <v>413100</v>
      </c>
      <c r="B23" s="38" t="s">
        <v>15</v>
      </c>
      <c r="C23" s="91"/>
      <c r="D23" s="26"/>
      <c r="E23" s="12"/>
      <c r="F23" s="66"/>
      <c r="G23" s="92">
        <f t="shared" si="1"/>
        <v>0</v>
      </c>
    </row>
    <row r="24" spans="1:7" x14ac:dyDescent="0.25">
      <c r="A24" s="35">
        <v>414000</v>
      </c>
      <c r="B24" s="36" t="s">
        <v>16</v>
      </c>
      <c r="C24" s="91"/>
      <c r="D24" s="25">
        <f>D25+D26+D27</f>
        <v>0</v>
      </c>
      <c r="E24" s="18">
        <f t="shared" ref="E24:F24" si="5">E25+E26+E27</f>
        <v>0</v>
      </c>
      <c r="F24" s="18">
        <f t="shared" si="5"/>
        <v>0</v>
      </c>
      <c r="G24" s="55">
        <f t="shared" si="1"/>
        <v>0</v>
      </c>
    </row>
    <row r="25" spans="1:7" x14ac:dyDescent="0.25">
      <c r="A25" s="37">
        <v>414100</v>
      </c>
      <c r="B25" s="38" t="s">
        <v>17</v>
      </c>
      <c r="C25" s="91"/>
      <c r="D25" s="67"/>
      <c r="E25" s="66"/>
      <c r="F25" s="66"/>
      <c r="G25" s="92">
        <f t="shared" si="1"/>
        <v>0</v>
      </c>
    </row>
    <row r="26" spans="1:7" x14ac:dyDescent="0.25">
      <c r="A26" s="37">
        <v>414300</v>
      </c>
      <c r="B26" s="38" t="s">
        <v>18</v>
      </c>
      <c r="C26" s="91"/>
      <c r="D26" s="63"/>
      <c r="E26" s="62"/>
      <c r="F26" s="62"/>
      <c r="G26" s="92">
        <f t="shared" si="1"/>
        <v>0</v>
      </c>
    </row>
    <row r="27" spans="1:7" x14ac:dyDescent="0.25">
      <c r="A27" s="37">
        <v>414400</v>
      </c>
      <c r="B27" s="38" t="s">
        <v>126</v>
      </c>
      <c r="C27" s="91"/>
      <c r="D27" s="67"/>
      <c r="E27" s="66"/>
      <c r="F27" s="66"/>
      <c r="G27" s="92">
        <f t="shared" si="1"/>
        <v>0</v>
      </c>
    </row>
    <row r="28" spans="1:7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 x14ac:dyDescent="0.25">
      <c r="A29" s="37">
        <v>415110</v>
      </c>
      <c r="B29" s="38" t="s">
        <v>21</v>
      </c>
      <c r="C29" s="91"/>
      <c r="D29" s="67"/>
      <c r="E29" s="66"/>
      <c r="F29" s="66"/>
      <c r="G29" s="92">
        <f t="shared" si="1"/>
        <v>0</v>
      </c>
    </row>
    <row r="30" spans="1:7" x14ac:dyDescent="0.25">
      <c r="A30" s="35">
        <v>416000</v>
      </c>
      <c r="B30" s="36" t="s">
        <v>22</v>
      </c>
      <c r="C30" s="91"/>
      <c r="D30" s="27">
        <f>D31</f>
        <v>0</v>
      </c>
      <c r="E30" s="19">
        <f t="shared" ref="E30:F30" si="7">E31</f>
        <v>0</v>
      </c>
      <c r="F30" s="19">
        <f t="shared" si="7"/>
        <v>0</v>
      </c>
      <c r="G30" s="55">
        <f t="shared" si="1"/>
        <v>0</v>
      </c>
    </row>
    <row r="31" spans="1:7" x14ac:dyDescent="0.25">
      <c r="A31" s="37">
        <v>416100</v>
      </c>
      <c r="B31" s="38" t="s">
        <v>23</v>
      </c>
      <c r="C31" s="91"/>
      <c r="D31" s="69"/>
      <c r="E31" s="68"/>
      <c r="F31" s="68"/>
      <c r="G31" s="92">
        <f t="shared" si="1"/>
        <v>0</v>
      </c>
    </row>
    <row r="32" spans="1:7" x14ac:dyDescent="0.25">
      <c r="A32" s="79">
        <v>420000</v>
      </c>
      <c r="B32" s="56" t="s">
        <v>24</v>
      </c>
      <c r="C32" s="91"/>
      <c r="D32" s="58">
        <f>SUM(D33+D50+D55+D64+D69+D72)</f>
        <v>0</v>
      </c>
      <c r="E32" s="57">
        <f t="shared" ref="E32:F32" si="8">SUM(E33+E50+E55+E64+E69+E72)</f>
        <v>0</v>
      </c>
      <c r="F32" s="57">
        <f t="shared" si="8"/>
        <v>0</v>
      </c>
      <c r="G32" s="59">
        <f t="shared" si="1"/>
        <v>0</v>
      </c>
    </row>
    <row r="33" spans="1:7" x14ac:dyDescent="0.25">
      <c r="A33" s="35">
        <v>421000</v>
      </c>
      <c r="B33" s="36" t="s">
        <v>25</v>
      </c>
      <c r="C33" s="91"/>
      <c r="D33" s="27">
        <f>SUM(D34:D49)</f>
        <v>0</v>
      </c>
      <c r="E33" s="19">
        <f t="shared" ref="E33:F33" si="9">SUM(E34:E49)</f>
        <v>0</v>
      </c>
      <c r="F33" s="19">
        <f t="shared" si="9"/>
        <v>0</v>
      </c>
      <c r="G33" s="55">
        <f t="shared" si="1"/>
        <v>0</v>
      </c>
    </row>
    <row r="34" spans="1:7" x14ac:dyDescent="0.25">
      <c r="A34" s="37">
        <v>421100</v>
      </c>
      <c r="B34" s="38" t="s">
        <v>26</v>
      </c>
      <c r="C34" s="91"/>
      <c r="D34" s="29"/>
      <c r="E34" s="70"/>
      <c r="F34" s="70"/>
      <c r="G34" s="92">
        <f t="shared" si="1"/>
        <v>0</v>
      </c>
    </row>
    <row r="35" spans="1:7" x14ac:dyDescent="0.25">
      <c r="A35" s="37">
        <v>421211</v>
      </c>
      <c r="B35" s="38" t="s">
        <v>27</v>
      </c>
      <c r="C35" s="91"/>
      <c r="D35" s="30"/>
      <c r="E35" s="70"/>
      <c r="F35" s="70"/>
      <c r="G35" s="92">
        <f t="shared" si="1"/>
        <v>0</v>
      </c>
    </row>
    <row r="36" spans="1:7" x14ac:dyDescent="0.25">
      <c r="A36" s="37">
        <v>421221</v>
      </c>
      <c r="B36" s="38" t="s">
        <v>28</v>
      </c>
      <c r="C36" s="91"/>
      <c r="D36" s="30"/>
      <c r="E36" s="70"/>
      <c r="F36" s="70"/>
      <c r="G36" s="92">
        <f t="shared" si="1"/>
        <v>0</v>
      </c>
    </row>
    <row r="37" spans="1:7" x14ac:dyDescent="0.25">
      <c r="A37" s="37">
        <v>421222</v>
      </c>
      <c r="B37" s="38" t="s">
        <v>29</v>
      </c>
      <c r="C37" s="91"/>
      <c r="D37" s="30"/>
      <c r="E37" s="70"/>
      <c r="F37" s="70"/>
      <c r="G37" s="92">
        <f t="shared" si="1"/>
        <v>0</v>
      </c>
    </row>
    <row r="38" spans="1:7" x14ac:dyDescent="0.25">
      <c r="A38" s="37">
        <v>421225</v>
      </c>
      <c r="B38" s="38" t="s">
        <v>30</v>
      </c>
      <c r="C38" s="91"/>
      <c r="D38" s="29"/>
      <c r="E38" s="70"/>
      <c r="F38" s="70"/>
      <c r="G38" s="92">
        <f t="shared" si="1"/>
        <v>0</v>
      </c>
    </row>
    <row r="39" spans="1:7" x14ac:dyDescent="0.25">
      <c r="A39" s="37">
        <v>421311</v>
      </c>
      <c r="B39" s="38" t="s">
        <v>31</v>
      </c>
      <c r="C39" s="91"/>
      <c r="D39" s="30"/>
      <c r="E39" s="70"/>
      <c r="F39" s="70"/>
      <c r="G39" s="92">
        <f t="shared" si="1"/>
        <v>0</v>
      </c>
    </row>
    <row r="40" spans="1:7" x14ac:dyDescent="0.25">
      <c r="A40" s="37">
        <v>421321</v>
      </c>
      <c r="B40" s="38" t="s">
        <v>32</v>
      </c>
      <c r="C40" s="91"/>
      <c r="D40" s="30"/>
      <c r="E40" s="70"/>
      <c r="F40" s="70"/>
      <c r="G40" s="92">
        <f t="shared" si="1"/>
        <v>0</v>
      </c>
    </row>
    <row r="41" spans="1:7" x14ac:dyDescent="0.25">
      <c r="A41" s="37">
        <v>421323</v>
      </c>
      <c r="B41" s="38" t="s">
        <v>33</v>
      </c>
      <c r="C41" s="91"/>
      <c r="D41" s="29"/>
      <c r="E41" s="70"/>
      <c r="F41" s="70"/>
      <c r="G41" s="92">
        <f t="shared" si="1"/>
        <v>0</v>
      </c>
    </row>
    <row r="42" spans="1:7" x14ac:dyDescent="0.25">
      <c r="A42" s="37">
        <v>421324</v>
      </c>
      <c r="B42" s="38" t="s">
        <v>34</v>
      </c>
      <c r="C42" s="91"/>
      <c r="D42" s="29"/>
      <c r="E42" s="70"/>
      <c r="F42" s="70"/>
      <c r="G42" s="92">
        <f t="shared" si="1"/>
        <v>0</v>
      </c>
    </row>
    <row r="43" spans="1:7" x14ac:dyDescent="0.25">
      <c r="A43" s="37">
        <v>421325</v>
      </c>
      <c r="B43" s="38" t="s">
        <v>35</v>
      </c>
      <c r="C43" s="91"/>
      <c r="D43" s="29"/>
      <c r="E43" s="70"/>
      <c r="F43" s="70"/>
      <c r="G43" s="92">
        <f t="shared" si="1"/>
        <v>0</v>
      </c>
    </row>
    <row r="44" spans="1:7" x14ac:dyDescent="0.25">
      <c r="A44" s="37">
        <v>421391</v>
      </c>
      <c r="B44" s="38" t="s">
        <v>36</v>
      </c>
      <c r="C44" s="91"/>
      <c r="D44" s="29"/>
      <c r="E44" s="70"/>
      <c r="F44" s="70"/>
      <c r="G44" s="92">
        <f t="shared" si="1"/>
        <v>0</v>
      </c>
    </row>
    <row r="45" spans="1:7" x14ac:dyDescent="0.25">
      <c r="A45" s="37">
        <v>421400</v>
      </c>
      <c r="B45" s="38" t="s">
        <v>37</v>
      </c>
      <c r="C45" s="91"/>
      <c r="D45" s="29"/>
      <c r="E45" s="70"/>
      <c r="F45" s="70"/>
      <c r="G45" s="92">
        <f t="shared" si="1"/>
        <v>0</v>
      </c>
    </row>
    <row r="46" spans="1:7" x14ac:dyDescent="0.25">
      <c r="A46" s="37">
        <v>421500</v>
      </c>
      <c r="B46" s="38" t="s">
        <v>38</v>
      </c>
      <c r="C46" s="91"/>
      <c r="D46" s="29"/>
      <c r="E46" s="70"/>
      <c r="F46" s="70"/>
      <c r="G46" s="92">
        <f t="shared" si="1"/>
        <v>0</v>
      </c>
    </row>
    <row r="47" spans="1:7" x14ac:dyDescent="0.25">
      <c r="A47" s="37">
        <v>421600</v>
      </c>
      <c r="B47" s="38" t="s">
        <v>39</v>
      </c>
      <c r="C47" s="91"/>
      <c r="D47" s="29"/>
      <c r="E47" s="70"/>
      <c r="F47" s="70"/>
      <c r="G47" s="92">
        <f t="shared" si="1"/>
        <v>0</v>
      </c>
    </row>
    <row r="48" spans="1:7" x14ac:dyDescent="0.25">
      <c r="A48" s="37">
        <v>421629</v>
      </c>
      <c r="B48" s="38" t="s">
        <v>127</v>
      </c>
      <c r="C48" s="91"/>
      <c r="D48" s="29"/>
      <c r="E48" s="70"/>
      <c r="F48" s="70"/>
      <c r="G48" s="92">
        <f t="shared" si="1"/>
        <v>0</v>
      </c>
    </row>
    <row r="49" spans="1:7" x14ac:dyDescent="0.25">
      <c r="A49" s="37">
        <v>421900</v>
      </c>
      <c r="B49" s="38" t="s">
        <v>40</v>
      </c>
      <c r="C49" s="91"/>
      <c r="D49" s="28"/>
      <c r="E49" s="68"/>
      <c r="F49" s="68"/>
      <c r="G49" s="92">
        <f t="shared" si="1"/>
        <v>0</v>
      </c>
    </row>
    <row r="50" spans="1:7" x14ac:dyDescent="0.25">
      <c r="A50" s="35">
        <v>422000</v>
      </c>
      <c r="B50" s="36" t="s">
        <v>41</v>
      </c>
      <c r="C50" s="91"/>
      <c r="D50" s="27">
        <f>D51+D52+D53+D54</f>
        <v>0</v>
      </c>
      <c r="E50" s="19">
        <f t="shared" ref="E50:F50" si="10">E51+E52+E53+E54</f>
        <v>0</v>
      </c>
      <c r="F50" s="19">
        <f t="shared" si="10"/>
        <v>0</v>
      </c>
      <c r="G50" s="55">
        <f t="shared" si="1"/>
        <v>0</v>
      </c>
    </row>
    <row r="51" spans="1:7" x14ac:dyDescent="0.25">
      <c r="A51" s="37">
        <v>422100</v>
      </c>
      <c r="B51" s="38" t="s">
        <v>42</v>
      </c>
      <c r="C51" s="91"/>
      <c r="D51" s="28"/>
      <c r="E51" s="13"/>
      <c r="F51" s="68"/>
      <c r="G51" s="92">
        <f t="shared" si="1"/>
        <v>0</v>
      </c>
    </row>
    <row r="52" spans="1:7" x14ac:dyDescent="0.25">
      <c r="A52" s="37">
        <v>422200</v>
      </c>
      <c r="B52" s="38" t="s">
        <v>43</v>
      </c>
      <c r="C52" s="91"/>
      <c r="D52" s="28"/>
      <c r="E52" s="13"/>
      <c r="F52" s="68"/>
      <c r="G52" s="92">
        <f t="shared" si="1"/>
        <v>0</v>
      </c>
    </row>
    <row r="53" spans="1:7" x14ac:dyDescent="0.25">
      <c r="A53" s="37">
        <v>422300</v>
      </c>
      <c r="B53" s="38" t="s">
        <v>44</v>
      </c>
      <c r="C53" s="91"/>
      <c r="D53" s="28"/>
      <c r="E53" s="13"/>
      <c r="F53" s="68"/>
      <c r="G53" s="92">
        <f t="shared" si="1"/>
        <v>0</v>
      </c>
    </row>
    <row r="54" spans="1:7" x14ac:dyDescent="0.25">
      <c r="A54" s="37">
        <v>422900</v>
      </c>
      <c r="B54" s="38" t="s">
        <v>45</v>
      </c>
      <c r="C54" s="91"/>
      <c r="D54" s="28"/>
      <c r="E54" s="13"/>
      <c r="F54" s="68"/>
      <c r="G54" s="92">
        <f t="shared" si="1"/>
        <v>0</v>
      </c>
    </row>
    <row r="55" spans="1:7" x14ac:dyDescent="0.25">
      <c r="A55" s="35">
        <v>423000</v>
      </c>
      <c r="B55" s="36" t="s">
        <v>46</v>
      </c>
      <c r="C55" s="91"/>
      <c r="D55" s="27">
        <f>D56+D57+D58+D59+D60+D61+D62+D63</f>
        <v>0</v>
      </c>
      <c r="E55" s="19">
        <f t="shared" ref="E55:F55" si="11">E56+E57+E58+E59+E60+E61+E62+E63</f>
        <v>0</v>
      </c>
      <c r="F55" s="19">
        <f t="shared" si="11"/>
        <v>0</v>
      </c>
      <c r="G55" s="55">
        <f t="shared" si="1"/>
        <v>0</v>
      </c>
    </row>
    <row r="56" spans="1:7" x14ac:dyDescent="0.25">
      <c r="A56" s="37">
        <v>423100</v>
      </c>
      <c r="B56" s="38" t="s">
        <v>47</v>
      </c>
      <c r="C56" s="91"/>
      <c r="D56" s="28"/>
      <c r="E56" s="13"/>
      <c r="F56" s="68"/>
      <c r="G56" s="92">
        <f t="shared" si="1"/>
        <v>0</v>
      </c>
    </row>
    <row r="57" spans="1:7" x14ac:dyDescent="0.25">
      <c r="A57" s="37">
        <v>423200</v>
      </c>
      <c r="B57" s="38" t="s">
        <v>48</v>
      </c>
      <c r="C57" s="91"/>
      <c r="D57" s="28"/>
      <c r="E57" s="13"/>
      <c r="F57" s="68"/>
      <c r="G57" s="92">
        <f t="shared" si="1"/>
        <v>0</v>
      </c>
    </row>
    <row r="58" spans="1:7" x14ac:dyDescent="0.25">
      <c r="A58" s="37">
        <v>423300</v>
      </c>
      <c r="B58" s="38" t="s">
        <v>49</v>
      </c>
      <c r="C58" s="91"/>
      <c r="D58" s="28"/>
      <c r="E58" s="13"/>
      <c r="F58" s="68"/>
      <c r="G58" s="92">
        <f t="shared" si="1"/>
        <v>0</v>
      </c>
    </row>
    <row r="59" spans="1:7" x14ac:dyDescent="0.25">
      <c r="A59" s="37">
        <v>423400</v>
      </c>
      <c r="B59" s="38" t="s">
        <v>50</v>
      </c>
      <c r="C59" s="91"/>
      <c r="D59" s="28"/>
      <c r="E59" s="13"/>
      <c r="F59" s="68"/>
      <c r="G59" s="92">
        <f t="shared" si="1"/>
        <v>0</v>
      </c>
    </row>
    <row r="60" spans="1:7" x14ac:dyDescent="0.25">
      <c r="A60" s="37">
        <v>423500</v>
      </c>
      <c r="B60" s="38" t="s">
        <v>51</v>
      </c>
      <c r="C60" s="91"/>
      <c r="D60" s="29"/>
      <c r="E60" s="14"/>
      <c r="F60" s="70"/>
      <c r="G60" s="92">
        <f t="shared" si="1"/>
        <v>0</v>
      </c>
    </row>
    <row r="61" spans="1:7" x14ac:dyDescent="0.25">
      <c r="A61" s="37">
        <v>423600</v>
      </c>
      <c r="B61" s="38" t="s">
        <v>52</v>
      </c>
      <c r="C61" s="91"/>
      <c r="D61" s="28"/>
      <c r="E61" s="13"/>
      <c r="F61" s="68"/>
      <c r="G61" s="92">
        <f t="shared" si="1"/>
        <v>0</v>
      </c>
    </row>
    <row r="62" spans="1:7" x14ac:dyDescent="0.25">
      <c r="A62" s="37">
        <v>423700</v>
      </c>
      <c r="B62" s="38" t="s">
        <v>53</v>
      </c>
      <c r="C62" s="91"/>
      <c r="D62" s="28"/>
      <c r="E62" s="13"/>
      <c r="F62" s="68"/>
      <c r="G62" s="92">
        <f t="shared" si="1"/>
        <v>0</v>
      </c>
    </row>
    <row r="63" spans="1:7" x14ac:dyDescent="0.25">
      <c r="A63" s="37">
        <v>423900</v>
      </c>
      <c r="B63" s="38" t="s">
        <v>54</v>
      </c>
      <c r="C63" s="91"/>
      <c r="D63" s="28"/>
      <c r="E63" s="13"/>
      <c r="F63" s="68"/>
      <c r="G63" s="92">
        <f t="shared" si="1"/>
        <v>0</v>
      </c>
    </row>
    <row r="64" spans="1:7" x14ac:dyDescent="0.25">
      <c r="A64" s="35">
        <v>424000</v>
      </c>
      <c r="B64" s="36" t="s">
        <v>55</v>
      </c>
      <c r="C64" s="91"/>
      <c r="D64" s="27">
        <f>D65+D66+D67+D68</f>
        <v>0</v>
      </c>
      <c r="E64" s="19">
        <f t="shared" ref="E64" si="12">E65+E66+E67+E68</f>
        <v>0</v>
      </c>
      <c r="F64" s="19">
        <f>F65+F66+F67+F68</f>
        <v>0</v>
      </c>
      <c r="G64" s="55">
        <f t="shared" si="1"/>
        <v>0</v>
      </c>
    </row>
    <row r="65" spans="1:7" x14ac:dyDescent="0.25">
      <c r="A65" s="37">
        <v>424200</v>
      </c>
      <c r="B65" s="38" t="s">
        <v>56</v>
      </c>
      <c r="C65" s="91"/>
      <c r="D65" s="30"/>
      <c r="E65" s="15"/>
      <c r="F65" s="70"/>
      <c r="G65" s="92">
        <f t="shared" si="1"/>
        <v>0</v>
      </c>
    </row>
    <row r="66" spans="1:7" x14ac:dyDescent="0.25">
      <c r="A66" s="37">
        <v>424300</v>
      </c>
      <c r="B66" s="38" t="s">
        <v>57</v>
      </c>
      <c r="C66" s="91"/>
      <c r="D66" s="28"/>
      <c r="E66" s="13"/>
      <c r="F66" s="68"/>
      <c r="G66" s="92">
        <f t="shared" si="1"/>
        <v>0</v>
      </c>
    </row>
    <row r="67" spans="1:7" x14ac:dyDescent="0.25">
      <c r="A67" s="37">
        <v>424600</v>
      </c>
      <c r="B67" s="38" t="s">
        <v>58</v>
      </c>
      <c r="C67" s="91"/>
      <c r="D67" s="28"/>
      <c r="E67" s="13"/>
      <c r="F67" s="68"/>
      <c r="G67" s="92">
        <f t="shared" si="1"/>
        <v>0</v>
      </c>
    </row>
    <row r="68" spans="1:7" x14ac:dyDescent="0.25">
      <c r="A68" s="37">
        <v>424900</v>
      </c>
      <c r="B68" s="38" t="s">
        <v>59</v>
      </c>
      <c r="C68" s="91"/>
      <c r="D68" s="28"/>
      <c r="E68" s="13"/>
      <c r="F68" s="68"/>
      <c r="G68" s="92">
        <f t="shared" si="1"/>
        <v>0</v>
      </c>
    </row>
    <row r="69" spans="1:7" x14ac:dyDescent="0.25">
      <c r="A69" s="35">
        <v>425000</v>
      </c>
      <c r="B69" s="36" t="s">
        <v>60</v>
      </c>
      <c r="C69" s="91"/>
      <c r="D69" s="27">
        <f>D70+D71</f>
        <v>0</v>
      </c>
      <c r="E69" s="19">
        <f t="shared" ref="E69:F69" si="13">E70+E71</f>
        <v>0</v>
      </c>
      <c r="F69" s="19">
        <f t="shared" si="13"/>
        <v>0</v>
      </c>
      <c r="G69" s="55">
        <f t="shared" si="1"/>
        <v>0</v>
      </c>
    </row>
    <row r="70" spans="1:7" x14ac:dyDescent="0.25">
      <c r="A70" s="37">
        <v>425100</v>
      </c>
      <c r="B70" s="38" t="s">
        <v>61</v>
      </c>
      <c r="C70" s="91"/>
      <c r="D70" s="30"/>
      <c r="E70" s="15"/>
      <c r="F70" s="70"/>
      <c r="G70" s="92">
        <f t="shared" si="1"/>
        <v>0</v>
      </c>
    </row>
    <row r="71" spans="1:7" x14ac:dyDescent="0.25">
      <c r="A71" s="37">
        <v>425200</v>
      </c>
      <c r="B71" s="38" t="s">
        <v>62</v>
      </c>
      <c r="C71" s="91"/>
      <c r="D71" s="28"/>
      <c r="E71" s="13"/>
      <c r="F71" s="68"/>
      <c r="G71" s="92">
        <f t="shared" si="1"/>
        <v>0</v>
      </c>
    </row>
    <row r="72" spans="1:7" x14ac:dyDescent="0.25">
      <c r="A72" s="35">
        <v>426000</v>
      </c>
      <c r="B72" s="36" t="s">
        <v>63</v>
      </c>
      <c r="C72" s="91"/>
      <c r="D72" s="27">
        <f>SUM(D73:D79)</f>
        <v>0</v>
      </c>
      <c r="E72" s="19">
        <f t="shared" ref="E72:F72" si="14">SUM(E73:E79)</f>
        <v>0</v>
      </c>
      <c r="F72" s="19">
        <f t="shared" si="14"/>
        <v>0</v>
      </c>
      <c r="G72" s="55">
        <f t="shared" si="1"/>
        <v>0</v>
      </c>
    </row>
    <row r="73" spans="1:7" x14ac:dyDescent="0.25">
      <c r="A73" s="37">
        <v>426100</v>
      </c>
      <c r="B73" s="38" t="s">
        <v>64</v>
      </c>
      <c r="C73" s="91"/>
      <c r="D73" s="28"/>
      <c r="E73" s="13"/>
      <c r="F73" s="68"/>
      <c r="G73" s="92">
        <f t="shared" si="1"/>
        <v>0</v>
      </c>
    </row>
    <row r="74" spans="1:7" x14ac:dyDescent="0.25">
      <c r="A74" s="37">
        <v>426300</v>
      </c>
      <c r="B74" s="38" t="s">
        <v>65</v>
      </c>
      <c r="C74" s="91"/>
      <c r="D74" s="28"/>
      <c r="E74" s="13"/>
      <c r="F74" s="68"/>
      <c r="G74" s="92">
        <f t="shared" si="1"/>
        <v>0</v>
      </c>
    </row>
    <row r="75" spans="1:7" x14ac:dyDescent="0.25">
      <c r="A75" s="37">
        <v>426400</v>
      </c>
      <c r="B75" s="38" t="s">
        <v>66</v>
      </c>
      <c r="C75" s="91"/>
      <c r="D75" s="28"/>
      <c r="E75" s="13"/>
      <c r="F75" s="68"/>
      <c r="G75" s="92">
        <f t="shared" si="1"/>
        <v>0</v>
      </c>
    </row>
    <row r="76" spans="1:7" x14ac:dyDescent="0.25">
      <c r="A76" s="37">
        <v>426500</v>
      </c>
      <c r="B76" s="38" t="s">
        <v>67</v>
      </c>
      <c r="C76" s="91"/>
      <c r="D76" s="28"/>
      <c r="E76" s="13"/>
      <c r="F76" s="68"/>
      <c r="G76" s="92">
        <f t="shared" si="1"/>
        <v>0</v>
      </c>
    </row>
    <row r="77" spans="1:7" x14ac:dyDescent="0.25">
      <c r="A77" s="37">
        <v>426600</v>
      </c>
      <c r="B77" s="38" t="s">
        <v>68</v>
      </c>
      <c r="C77" s="91"/>
      <c r="D77" s="28"/>
      <c r="E77" s="13"/>
      <c r="F77" s="68"/>
      <c r="G77" s="92">
        <f t="shared" si="1"/>
        <v>0</v>
      </c>
    </row>
    <row r="78" spans="1:7" x14ac:dyDescent="0.25">
      <c r="A78" s="37">
        <v>426800</v>
      </c>
      <c r="B78" s="38" t="s">
        <v>69</v>
      </c>
      <c r="C78" s="91"/>
      <c r="D78" s="28"/>
      <c r="E78" s="13"/>
      <c r="F78" s="68"/>
      <c r="G78" s="92">
        <f t="shared" si="1"/>
        <v>0</v>
      </c>
    </row>
    <row r="79" spans="1:7" x14ac:dyDescent="0.25">
      <c r="A79" s="37">
        <v>426900</v>
      </c>
      <c r="B79" s="38" t="s">
        <v>70</v>
      </c>
      <c r="C79" s="91"/>
      <c r="D79" s="30"/>
      <c r="E79" s="15"/>
      <c r="F79" s="70"/>
      <c r="G79" s="92">
        <f t="shared" si="1"/>
        <v>0</v>
      </c>
    </row>
    <row r="80" spans="1:7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5">E81</f>
        <v>0</v>
      </c>
      <c r="F80" s="57">
        <f t="shared" si="15"/>
        <v>0</v>
      </c>
      <c r="G80" s="59">
        <f t="shared" ref="G80:G117" si="16">SUM(D80:F80)</f>
        <v>0</v>
      </c>
    </row>
    <row r="81" spans="1:7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7">E82+E83</f>
        <v>0</v>
      </c>
      <c r="F81" s="19">
        <f t="shared" si="17"/>
        <v>0</v>
      </c>
      <c r="G81" s="55">
        <f t="shared" si="16"/>
        <v>0</v>
      </c>
    </row>
    <row r="82" spans="1:7" x14ac:dyDescent="0.25">
      <c r="A82" s="37">
        <v>431100</v>
      </c>
      <c r="B82" s="38" t="s">
        <v>72</v>
      </c>
      <c r="C82" s="91"/>
      <c r="D82" s="28"/>
      <c r="E82" s="13"/>
      <c r="F82" s="68"/>
      <c r="G82" s="92">
        <f t="shared" si="16"/>
        <v>0</v>
      </c>
    </row>
    <row r="83" spans="1:7" x14ac:dyDescent="0.25">
      <c r="A83" s="37">
        <v>431200</v>
      </c>
      <c r="B83" s="38" t="s">
        <v>73</v>
      </c>
      <c r="C83" s="91"/>
      <c r="D83" s="28"/>
      <c r="E83" s="13"/>
      <c r="F83" s="68"/>
      <c r="G83" s="92">
        <f t="shared" si="16"/>
        <v>0</v>
      </c>
    </row>
    <row r="84" spans="1:7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8">SUM(E85:E89)</f>
        <v>0</v>
      </c>
      <c r="F84" s="75">
        <f t="shared" si="18"/>
        <v>0</v>
      </c>
      <c r="G84" s="59">
        <f t="shared" si="16"/>
        <v>0</v>
      </c>
    </row>
    <row r="85" spans="1:7" ht="12.75" customHeight="1" x14ac:dyDescent="0.25">
      <c r="A85" s="39">
        <v>441100</v>
      </c>
      <c r="B85" s="40" t="s">
        <v>75</v>
      </c>
      <c r="C85" s="91"/>
      <c r="D85" s="29"/>
      <c r="E85" s="14"/>
      <c r="F85" s="70"/>
      <c r="G85" s="92">
        <f t="shared" si="16"/>
        <v>0</v>
      </c>
    </row>
    <row r="86" spans="1:7" ht="12" customHeight="1" x14ac:dyDescent="0.25">
      <c r="A86" s="41">
        <v>441400</v>
      </c>
      <c r="B86" s="42" t="s">
        <v>76</v>
      </c>
      <c r="C86" s="91"/>
      <c r="D86" s="29"/>
      <c r="E86" s="14"/>
      <c r="F86" s="70"/>
      <c r="G86" s="92">
        <f t="shared" si="16"/>
        <v>0</v>
      </c>
    </row>
    <row r="87" spans="1:7" ht="12.75" customHeight="1" x14ac:dyDescent="0.25">
      <c r="A87" s="43">
        <v>444100</v>
      </c>
      <c r="B87" s="42" t="s">
        <v>77</v>
      </c>
      <c r="C87" s="91"/>
      <c r="D87" s="29"/>
      <c r="E87" s="14"/>
      <c r="F87" s="70"/>
      <c r="G87" s="92">
        <f t="shared" si="16"/>
        <v>0</v>
      </c>
    </row>
    <row r="88" spans="1:7" ht="15" customHeight="1" x14ac:dyDescent="0.25">
      <c r="A88" s="43">
        <v>444200</v>
      </c>
      <c r="B88" s="42" t="s">
        <v>78</v>
      </c>
      <c r="C88" s="91"/>
      <c r="D88" s="29"/>
      <c r="E88" s="14"/>
      <c r="F88" s="70"/>
      <c r="G88" s="92">
        <f t="shared" si="16"/>
        <v>0</v>
      </c>
    </row>
    <row r="89" spans="1:7" x14ac:dyDescent="0.25">
      <c r="A89" s="44">
        <v>444300</v>
      </c>
      <c r="B89" s="45" t="s">
        <v>79</v>
      </c>
      <c r="C89" s="91"/>
      <c r="D89" s="93"/>
      <c r="E89" s="20"/>
      <c r="F89" s="71"/>
      <c r="G89" s="92">
        <f t="shared" si="16"/>
        <v>0</v>
      </c>
    </row>
    <row r="90" spans="1:7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19">E91</f>
        <v>0</v>
      </c>
      <c r="F90" s="57">
        <f t="shared" si="19"/>
        <v>0</v>
      </c>
      <c r="G90" s="59">
        <f t="shared" si="16"/>
        <v>0</v>
      </c>
    </row>
    <row r="91" spans="1:7" x14ac:dyDescent="0.25">
      <c r="A91" s="37">
        <v>465112</v>
      </c>
      <c r="B91" s="38" t="s">
        <v>81</v>
      </c>
      <c r="C91" s="91"/>
      <c r="D91" s="29"/>
      <c r="E91" s="14"/>
      <c r="F91" s="70"/>
      <c r="G91" s="92">
        <f t="shared" si="16"/>
        <v>0</v>
      </c>
    </row>
    <row r="92" spans="1:7" x14ac:dyDescent="0.25">
      <c r="A92" s="79">
        <v>480000</v>
      </c>
      <c r="B92" s="56" t="s">
        <v>82</v>
      </c>
      <c r="C92" s="91"/>
      <c r="D92" s="58">
        <f>SUM(D93+D95+D98+D100)</f>
        <v>0</v>
      </c>
      <c r="E92" s="57">
        <f t="shared" ref="E92:F92" si="20">SUM(E93+E95+E98+E100)</f>
        <v>0</v>
      </c>
      <c r="F92" s="57">
        <f t="shared" si="20"/>
        <v>0</v>
      </c>
      <c r="G92" s="59">
        <f t="shared" si="16"/>
        <v>0</v>
      </c>
    </row>
    <row r="93" spans="1:7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1">E94</f>
        <v>0</v>
      </c>
      <c r="F93" s="64">
        <f t="shared" si="21"/>
        <v>0</v>
      </c>
      <c r="G93" s="55">
        <f t="shared" si="16"/>
        <v>0</v>
      </c>
    </row>
    <row r="94" spans="1:7" x14ac:dyDescent="0.25">
      <c r="A94" s="46">
        <v>481900</v>
      </c>
      <c r="B94" s="47" t="s">
        <v>84</v>
      </c>
      <c r="C94" s="91"/>
      <c r="D94" s="29"/>
      <c r="E94" s="14"/>
      <c r="F94" s="70"/>
      <c r="G94" s="92">
        <f t="shared" si="16"/>
        <v>0</v>
      </c>
    </row>
    <row r="95" spans="1:7" x14ac:dyDescent="0.25">
      <c r="A95" s="35">
        <v>482000</v>
      </c>
      <c r="B95" s="36" t="s">
        <v>85</v>
      </c>
      <c r="C95" s="91"/>
      <c r="D95" s="27">
        <f>D96+D97</f>
        <v>0</v>
      </c>
      <c r="E95" s="19">
        <f t="shared" ref="E95:F95" si="22">E96+E97</f>
        <v>0</v>
      </c>
      <c r="F95" s="19">
        <f t="shared" si="22"/>
        <v>0</v>
      </c>
      <c r="G95" s="55">
        <f t="shared" si="16"/>
        <v>0</v>
      </c>
    </row>
    <row r="96" spans="1:7" x14ac:dyDescent="0.25">
      <c r="A96" s="37">
        <v>482100</v>
      </c>
      <c r="B96" s="38" t="s">
        <v>86</v>
      </c>
      <c r="C96" s="91"/>
      <c r="D96" s="26"/>
      <c r="E96" s="12"/>
      <c r="F96" s="66"/>
      <c r="G96" s="92">
        <f t="shared" si="16"/>
        <v>0</v>
      </c>
    </row>
    <row r="97" spans="1:7" x14ac:dyDescent="0.25">
      <c r="A97" s="37">
        <v>482200</v>
      </c>
      <c r="B97" s="38" t="s">
        <v>87</v>
      </c>
      <c r="C97" s="91"/>
      <c r="D97" s="26"/>
      <c r="E97" s="12"/>
      <c r="F97" s="66"/>
      <c r="G97" s="92">
        <f t="shared" si="16"/>
        <v>0</v>
      </c>
    </row>
    <row r="98" spans="1:7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3">E99</f>
        <v>0</v>
      </c>
      <c r="F98" s="19">
        <f t="shared" si="23"/>
        <v>0</v>
      </c>
      <c r="G98" s="55">
        <f t="shared" si="16"/>
        <v>0</v>
      </c>
    </row>
    <row r="99" spans="1:7" x14ac:dyDescent="0.25">
      <c r="A99" s="37">
        <v>483100</v>
      </c>
      <c r="B99" s="38" t="s">
        <v>89</v>
      </c>
      <c r="C99" s="91"/>
      <c r="D99" s="28"/>
      <c r="E99" s="13"/>
      <c r="F99" s="68"/>
      <c r="G99" s="92">
        <f t="shared" si="16"/>
        <v>0</v>
      </c>
    </row>
    <row r="100" spans="1:7" x14ac:dyDescent="0.25">
      <c r="A100" s="35">
        <v>485000</v>
      </c>
      <c r="B100" s="36" t="s">
        <v>90</v>
      </c>
      <c r="C100" s="91"/>
      <c r="D100" s="27">
        <f>D101</f>
        <v>0</v>
      </c>
      <c r="E100" s="19">
        <f t="shared" ref="E100:F100" si="24">E101</f>
        <v>0</v>
      </c>
      <c r="F100" s="19">
        <f t="shared" si="24"/>
        <v>0</v>
      </c>
      <c r="G100" s="55">
        <f t="shared" si="16"/>
        <v>0</v>
      </c>
    </row>
    <row r="101" spans="1:7" x14ac:dyDescent="0.25">
      <c r="A101" s="37">
        <v>485119</v>
      </c>
      <c r="B101" s="38" t="s">
        <v>91</v>
      </c>
      <c r="C101" s="91"/>
      <c r="D101" s="28"/>
      <c r="E101" s="13"/>
      <c r="F101" s="68"/>
      <c r="G101" s="92">
        <f t="shared" si="16"/>
        <v>0</v>
      </c>
    </row>
    <row r="102" spans="1:7" x14ac:dyDescent="0.25">
      <c r="A102" s="88">
        <v>500000</v>
      </c>
      <c r="B102" s="89" t="s">
        <v>92</v>
      </c>
      <c r="C102" s="91"/>
      <c r="D102" s="51">
        <f>SUM(D103+D114)</f>
        <v>0</v>
      </c>
      <c r="E102" s="50">
        <f t="shared" ref="E102:F102" si="25">SUM(E103+E114)</f>
        <v>0</v>
      </c>
      <c r="F102" s="50">
        <f t="shared" si="25"/>
        <v>0</v>
      </c>
      <c r="G102" s="54">
        <f t="shared" si="16"/>
        <v>0</v>
      </c>
    </row>
    <row r="103" spans="1:7" x14ac:dyDescent="0.25">
      <c r="A103" s="79">
        <v>510000</v>
      </c>
      <c r="B103" s="56" t="s">
        <v>93</v>
      </c>
      <c r="C103" s="91"/>
      <c r="D103" s="58">
        <f>SUM(D104+D107+D112)</f>
        <v>0</v>
      </c>
      <c r="E103" s="57">
        <f t="shared" ref="E103:F103" si="26">SUM(E104+E107+E112)</f>
        <v>0</v>
      </c>
      <c r="F103" s="57">
        <f t="shared" si="26"/>
        <v>0</v>
      </c>
      <c r="G103" s="59">
        <f t="shared" si="16"/>
        <v>0</v>
      </c>
    </row>
    <row r="104" spans="1:7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7">E105+E106</f>
        <v>0</v>
      </c>
      <c r="F104" s="19">
        <f t="shared" si="27"/>
        <v>0</v>
      </c>
      <c r="G104" s="55">
        <f t="shared" si="16"/>
        <v>0</v>
      </c>
    </row>
    <row r="105" spans="1:7" x14ac:dyDescent="0.25">
      <c r="A105" s="37">
        <v>511300</v>
      </c>
      <c r="B105" s="38" t="s">
        <v>95</v>
      </c>
      <c r="C105" s="91"/>
      <c r="D105" s="28"/>
      <c r="E105" s="13"/>
      <c r="F105" s="68"/>
      <c r="G105" s="92">
        <f t="shared" si="16"/>
        <v>0</v>
      </c>
    </row>
    <row r="106" spans="1:7" x14ac:dyDescent="0.25">
      <c r="A106" s="37">
        <v>511400</v>
      </c>
      <c r="B106" s="38" t="s">
        <v>96</v>
      </c>
      <c r="C106" s="91"/>
      <c r="D106" s="29"/>
      <c r="E106" s="14"/>
      <c r="F106" s="70"/>
      <c r="G106" s="92">
        <f t="shared" si="16"/>
        <v>0</v>
      </c>
    </row>
    <row r="107" spans="1:7" x14ac:dyDescent="0.25">
      <c r="A107" s="35">
        <v>512000</v>
      </c>
      <c r="B107" s="36" t="s">
        <v>97</v>
      </c>
      <c r="C107" s="91"/>
      <c r="D107" s="27">
        <f>SUM(D108:D111)</f>
        <v>0</v>
      </c>
      <c r="E107" s="19">
        <f t="shared" ref="E107:F107" si="28">SUM(E108:E111)</f>
        <v>0</v>
      </c>
      <c r="F107" s="19">
        <f t="shared" si="28"/>
        <v>0</v>
      </c>
      <c r="G107" s="55">
        <f t="shared" si="16"/>
        <v>0</v>
      </c>
    </row>
    <row r="108" spans="1:7" x14ac:dyDescent="0.25">
      <c r="A108" s="37">
        <v>512200</v>
      </c>
      <c r="B108" s="38" t="s">
        <v>98</v>
      </c>
      <c r="C108" s="91"/>
      <c r="D108" s="28"/>
      <c r="E108" s="13"/>
      <c r="F108" s="68"/>
      <c r="G108" s="92">
        <f t="shared" si="16"/>
        <v>0</v>
      </c>
    </row>
    <row r="109" spans="1:7" x14ac:dyDescent="0.25">
      <c r="A109" s="37">
        <v>512600</v>
      </c>
      <c r="B109" s="38" t="s">
        <v>99</v>
      </c>
      <c r="C109" s="91"/>
      <c r="D109" s="28"/>
      <c r="E109" s="13"/>
      <c r="F109" s="68"/>
      <c r="G109" s="92">
        <f t="shared" si="16"/>
        <v>0</v>
      </c>
    </row>
    <row r="110" spans="1:7" x14ac:dyDescent="0.25">
      <c r="A110" s="37">
        <v>512800</v>
      </c>
      <c r="B110" s="38" t="s">
        <v>100</v>
      </c>
      <c r="C110" s="91"/>
      <c r="D110" s="28"/>
      <c r="E110" s="13"/>
      <c r="F110" s="68"/>
      <c r="G110" s="92">
        <f t="shared" si="16"/>
        <v>0</v>
      </c>
    </row>
    <row r="111" spans="1:7" x14ac:dyDescent="0.25">
      <c r="A111" s="37">
        <v>512900</v>
      </c>
      <c r="B111" s="38" t="s">
        <v>101</v>
      </c>
      <c r="C111" s="91"/>
      <c r="D111" s="28"/>
      <c r="E111" s="13"/>
      <c r="F111" s="68"/>
      <c r="G111" s="92">
        <f t="shared" si="16"/>
        <v>0</v>
      </c>
    </row>
    <row r="112" spans="1:7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29">E113</f>
        <v>0</v>
      </c>
      <c r="F112" s="19">
        <f t="shared" si="29"/>
        <v>0</v>
      </c>
      <c r="G112" s="55">
        <f t="shared" si="16"/>
        <v>0</v>
      </c>
    </row>
    <row r="113" spans="1:9" x14ac:dyDescent="0.25">
      <c r="A113" s="37">
        <v>515100</v>
      </c>
      <c r="B113" s="38" t="s">
        <v>103</v>
      </c>
      <c r="C113" s="91"/>
      <c r="D113" s="29"/>
      <c r="E113" s="14"/>
      <c r="F113" s="70"/>
      <c r="G113" s="92">
        <f t="shared" si="16"/>
        <v>0</v>
      </c>
    </row>
    <row r="114" spans="1:9" x14ac:dyDescent="0.25">
      <c r="A114" s="79">
        <v>520000</v>
      </c>
      <c r="B114" s="56" t="s">
        <v>104</v>
      </c>
      <c r="C114" s="91"/>
      <c r="D114" s="58">
        <f>SUM(D115)</f>
        <v>0</v>
      </c>
      <c r="E114" s="57">
        <f t="shared" ref="E114:F115" si="30">SUM(E115)</f>
        <v>0</v>
      </c>
      <c r="F114" s="57">
        <f t="shared" si="30"/>
        <v>0</v>
      </c>
      <c r="G114" s="59">
        <f t="shared" si="16"/>
        <v>0</v>
      </c>
    </row>
    <row r="115" spans="1:9" x14ac:dyDescent="0.25">
      <c r="A115" s="35">
        <v>523000</v>
      </c>
      <c r="B115" s="36" t="s">
        <v>105</v>
      </c>
      <c r="C115" s="91"/>
      <c r="D115" s="27">
        <f>SUM(D116)</f>
        <v>0</v>
      </c>
      <c r="E115" s="19">
        <f t="shared" si="30"/>
        <v>0</v>
      </c>
      <c r="F115" s="19">
        <f t="shared" si="30"/>
        <v>0</v>
      </c>
      <c r="G115" s="55">
        <f t="shared" si="16"/>
        <v>0</v>
      </c>
    </row>
    <row r="116" spans="1:9" ht="15.75" thickBot="1" x14ac:dyDescent="0.3">
      <c r="A116" s="48">
        <v>523100</v>
      </c>
      <c r="B116" s="49" t="s">
        <v>106</v>
      </c>
      <c r="C116" s="91"/>
      <c r="D116" s="31"/>
      <c r="E116" s="17"/>
      <c r="F116" s="72"/>
      <c r="G116" s="94">
        <f t="shared" si="16"/>
        <v>0</v>
      </c>
    </row>
    <row r="117" spans="1:9" ht="15.75" thickBot="1" x14ac:dyDescent="0.3">
      <c r="A117" s="73" t="s">
        <v>107</v>
      </c>
      <c r="B117" s="74" t="s">
        <v>108</v>
      </c>
      <c r="C117" s="91"/>
      <c r="D117" s="83">
        <f>D14+D102</f>
        <v>0</v>
      </c>
      <c r="E117" s="84">
        <f t="shared" ref="E117" si="31">E14+E102</f>
        <v>0</v>
      </c>
      <c r="F117" s="85">
        <f>F14+F102</f>
        <v>0</v>
      </c>
      <c r="G117" s="86">
        <f t="shared" si="16"/>
        <v>0</v>
      </c>
    </row>
    <row r="118" spans="1:9" x14ac:dyDescent="0.25">
      <c r="B118" s="2" t="s">
        <v>109</v>
      </c>
      <c r="C118" s="1"/>
      <c r="D118" s="2"/>
      <c r="E118" s="2"/>
      <c r="F118" s="2"/>
      <c r="G118" s="32"/>
      <c r="H118" s="1"/>
      <c r="I118" s="1"/>
    </row>
  </sheetData>
  <mergeCells count="6">
    <mergeCell ref="D11:G11"/>
    <mergeCell ref="A12:B13"/>
    <mergeCell ref="D12:D13"/>
    <mergeCell ref="E12:E13"/>
    <mergeCell ref="F12:F13"/>
    <mergeCell ref="G12:G13"/>
  </mergeCells>
  <pageMargins left="0.7" right="0.7" top="0.75" bottom="0.75" header="0.3" footer="0.3"/>
  <pageSetup paperSize="9" scale="99" orientation="portrait" verticalDpi="0" r:id="rId1"/>
  <rowBreaks count="2" manualBreakCount="2">
    <brk id="50" max="6" man="1"/>
    <brk id="10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8"/>
  <sheetViews>
    <sheetView topLeftCell="A10" zoomScale="110" zoomScaleNormal="110" workbookViewId="0">
      <selection activeCell="B3" sqref="B3"/>
    </sheetView>
  </sheetViews>
  <sheetFormatPr defaultColWidth="9.140625" defaultRowHeight="15" x14ac:dyDescent="0.25"/>
  <cols>
    <col min="1" max="1" width="6.140625" style="1" customWidth="1"/>
    <col min="2" max="2" width="35.85546875" style="1" customWidth="1"/>
    <col min="3" max="3" width="1.85546875" style="1" customWidth="1"/>
    <col min="4" max="4" width="11.140625" style="1" customWidth="1"/>
    <col min="5" max="5" width="12" style="1" customWidth="1"/>
    <col min="6" max="6" width="11.7109375" style="1" customWidth="1"/>
    <col min="7" max="7" width="12" style="1" customWidth="1"/>
    <col min="8" max="8" width="5.28515625" style="1" customWidth="1"/>
    <col min="9" max="16384" width="9.140625" style="1"/>
  </cols>
  <sheetData>
    <row r="1" spans="1:18" x14ac:dyDescent="0.25">
      <c r="A1" s="2"/>
      <c r="B1" s="2" t="s">
        <v>139</v>
      </c>
      <c r="D1" s="2"/>
      <c r="E1" s="2" t="s">
        <v>114</v>
      </c>
      <c r="F1" s="2"/>
      <c r="G1" s="32"/>
      <c r="H1" s="3"/>
      <c r="I1" s="4"/>
      <c r="J1" s="2"/>
      <c r="K1" s="32"/>
      <c r="M1" s="2"/>
      <c r="N1" s="2"/>
      <c r="O1" s="2"/>
      <c r="P1" s="32"/>
      <c r="R1" s="23"/>
    </row>
    <row r="2" spans="1:18" x14ac:dyDescent="0.25">
      <c r="A2" s="6"/>
      <c r="B2" s="6"/>
      <c r="D2" s="6"/>
      <c r="E2" s="6"/>
      <c r="F2" s="6"/>
      <c r="G2" s="33"/>
      <c r="H2" s="7"/>
      <c r="I2" s="8"/>
      <c r="J2" s="6"/>
      <c r="K2" s="33"/>
      <c r="M2" s="6"/>
      <c r="N2" s="6"/>
      <c r="O2" s="6"/>
      <c r="P2" s="33"/>
      <c r="R2" s="24"/>
    </row>
    <row r="3" spans="1:18" ht="15.75" thickBot="1" x14ac:dyDescent="0.3">
      <c r="A3" s="6"/>
      <c r="B3" s="10" t="s">
        <v>142</v>
      </c>
      <c r="D3" s="2"/>
      <c r="E3" s="6"/>
      <c r="F3" s="6"/>
      <c r="G3" s="33"/>
      <c r="H3" s="7"/>
      <c r="I3" s="8"/>
      <c r="J3" s="6"/>
      <c r="K3" s="33"/>
      <c r="M3" s="6"/>
      <c r="N3" s="6"/>
      <c r="O3" s="6"/>
      <c r="P3" s="33"/>
      <c r="R3" s="24"/>
    </row>
    <row r="4" spans="1:18" x14ac:dyDescent="0.25">
      <c r="A4" s="6"/>
      <c r="B4" s="6"/>
      <c r="D4" s="115" t="s">
        <v>138</v>
      </c>
      <c r="E4" s="116"/>
      <c r="F4" s="116"/>
      <c r="G4" s="117"/>
      <c r="H4" s="7"/>
      <c r="I4" s="8"/>
      <c r="J4" s="6"/>
      <c r="K4" s="33"/>
      <c r="M4" s="6"/>
      <c r="N4" s="6"/>
      <c r="O4" s="6"/>
      <c r="P4" s="33"/>
      <c r="R4" s="24"/>
    </row>
    <row r="5" spans="1:18" ht="15" customHeight="1" x14ac:dyDescent="0.25">
      <c r="A5" s="6"/>
      <c r="B5" s="6"/>
      <c r="D5" s="118" t="s">
        <v>125</v>
      </c>
      <c r="E5" s="119"/>
      <c r="F5" s="120"/>
      <c r="G5" s="95">
        <f>'план 2021. - извор 01'!G117+'буџетска резерва'!G117</f>
        <v>14141334</v>
      </c>
      <c r="K5" s="34"/>
      <c r="M5" s="6"/>
      <c r="N5" s="6"/>
      <c r="O5" s="6"/>
      <c r="P5" s="33"/>
      <c r="R5" s="24"/>
    </row>
    <row r="6" spans="1:18" x14ac:dyDescent="0.25">
      <c r="A6" s="6"/>
      <c r="B6" s="6"/>
      <c r="D6" s="118" t="s">
        <v>0</v>
      </c>
      <c r="E6" s="119"/>
      <c r="F6" s="120"/>
      <c r="G6" s="96">
        <f>'план 2021. - извор 04'!G117</f>
        <v>1532000</v>
      </c>
      <c r="K6" s="34"/>
      <c r="M6" s="6"/>
      <c r="N6" s="6"/>
      <c r="O6" s="6"/>
      <c r="P6" s="33"/>
      <c r="R6" s="24"/>
    </row>
    <row r="7" spans="1:18" x14ac:dyDescent="0.25">
      <c r="A7" s="6"/>
      <c r="B7" s="6"/>
      <c r="D7" s="122" t="s">
        <v>136</v>
      </c>
      <c r="E7" s="123"/>
      <c r="F7" s="121"/>
      <c r="G7" s="96">
        <f>'план 2021.-извор 08'!G117</f>
        <v>0</v>
      </c>
      <c r="K7" s="34"/>
      <c r="M7" s="6"/>
      <c r="N7" s="6"/>
      <c r="O7" s="6"/>
      <c r="P7" s="33"/>
      <c r="R7" s="24"/>
    </row>
    <row r="8" spans="1:18" x14ac:dyDescent="0.25">
      <c r="A8" s="6"/>
      <c r="B8" s="6"/>
      <c r="D8" s="118" t="s">
        <v>124</v>
      </c>
      <c r="E8" s="119"/>
      <c r="F8" s="120"/>
      <c r="G8" s="96">
        <f>'план 2021. - извор 07'!G117</f>
        <v>0</v>
      </c>
      <c r="K8" s="34"/>
      <c r="M8" s="6"/>
      <c r="N8" s="6"/>
      <c r="O8" s="6"/>
      <c r="P8" s="33"/>
      <c r="R8" s="24"/>
    </row>
    <row r="9" spans="1:18" ht="15.75" thickBot="1" x14ac:dyDescent="0.3">
      <c r="A9" s="6"/>
      <c r="B9" s="6"/>
      <c r="D9" s="139" t="s">
        <v>114</v>
      </c>
      <c r="E9" s="140"/>
      <c r="F9" s="141"/>
      <c r="G9" s="97">
        <f>SUM(G5:G8)</f>
        <v>15673334</v>
      </c>
      <c r="K9" s="34"/>
      <c r="M9" s="6"/>
      <c r="N9" s="6"/>
      <c r="O9" s="6"/>
      <c r="P9" s="33"/>
      <c r="R9" s="24"/>
    </row>
    <row r="10" spans="1:18" x14ac:dyDescent="0.25">
      <c r="A10" s="6"/>
      <c r="B10" s="6"/>
      <c r="K10" s="34"/>
      <c r="M10" s="6"/>
      <c r="N10" s="6"/>
      <c r="O10" s="6"/>
      <c r="P10" s="33"/>
      <c r="R10" s="24"/>
    </row>
    <row r="11" spans="1:18" ht="15.75" thickBot="1" x14ac:dyDescent="0.3">
      <c r="A11" s="6"/>
      <c r="B11" s="2"/>
      <c r="D11" s="6"/>
      <c r="E11" s="6"/>
      <c r="F11" s="11"/>
      <c r="G11" s="33"/>
      <c r="H11" s="7"/>
      <c r="I11" s="8"/>
      <c r="J11" s="6"/>
      <c r="K11" s="33"/>
      <c r="M11" s="6"/>
      <c r="N11" s="6"/>
      <c r="O11" s="6"/>
      <c r="P11" s="33"/>
      <c r="R11" s="24"/>
    </row>
    <row r="12" spans="1:18" ht="15.75" thickBot="1" x14ac:dyDescent="0.3">
      <c r="A12" s="128" t="s">
        <v>1</v>
      </c>
      <c r="B12" s="129"/>
      <c r="C12" s="91"/>
      <c r="D12" s="132" t="s">
        <v>120</v>
      </c>
      <c r="E12" s="134" t="s">
        <v>121</v>
      </c>
      <c r="F12" s="124" t="s">
        <v>122</v>
      </c>
      <c r="G12" s="126" t="s">
        <v>123</v>
      </c>
    </row>
    <row r="13" spans="1:18" ht="20.25" customHeight="1" x14ac:dyDescent="0.25">
      <c r="A13" s="130"/>
      <c r="B13" s="131"/>
      <c r="C13" s="91"/>
      <c r="D13" s="133"/>
      <c r="E13" s="135"/>
      <c r="F13" s="125"/>
      <c r="G13" s="127"/>
    </row>
    <row r="14" spans="1:18" x14ac:dyDescent="0.25">
      <c r="A14" s="87">
        <v>400000</v>
      </c>
      <c r="B14" s="90" t="s">
        <v>6</v>
      </c>
      <c r="C14" s="91"/>
      <c r="D14" s="53">
        <f>SUM(D15+D32+D80+D84+D90+D92)</f>
        <v>13538334</v>
      </c>
      <c r="E14" s="52">
        <f>E15+E32+E80+E84+E90+E92</f>
        <v>2000000</v>
      </c>
      <c r="F14" s="52">
        <f>F15+F32+F80+F84+F90+F92</f>
        <v>0</v>
      </c>
      <c r="G14" s="54">
        <f>SUM(D14:F14)</f>
        <v>15538334</v>
      </c>
    </row>
    <row r="15" spans="1:18" x14ac:dyDescent="0.25">
      <c r="A15" s="79">
        <v>410000</v>
      </c>
      <c r="B15" s="56" t="s">
        <v>7</v>
      </c>
      <c r="C15" s="91"/>
      <c r="D15" s="58">
        <f>SUM(D16+D18+D22+D24+D28+D30)</f>
        <v>7941031</v>
      </c>
      <c r="E15" s="57">
        <f t="shared" ref="E15:F15" si="0">SUM(E16+E18+E22+E24+E28+E30)</f>
        <v>0</v>
      </c>
      <c r="F15" s="57">
        <f t="shared" si="0"/>
        <v>0</v>
      </c>
      <c r="G15" s="59">
        <f t="shared" ref="G15:G79" si="1">SUM(D15:F15)</f>
        <v>7941031</v>
      </c>
    </row>
    <row r="16" spans="1:18" x14ac:dyDescent="0.25">
      <c r="A16" s="35">
        <v>411000</v>
      </c>
      <c r="B16" s="36" t="s">
        <v>8</v>
      </c>
      <c r="C16" s="91"/>
      <c r="D16" s="25">
        <f>D17</f>
        <v>6329500</v>
      </c>
      <c r="E16" s="18">
        <f t="shared" ref="E16:F16" si="2">E17</f>
        <v>0</v>
      </c>
      <c r="F16" s="18">
        <f t="shared" si="2"/>
        <v>0</v>
      </c>
      <c r="G16" s="55">
        <f t="shared" si="1"/>
        <v>6329500</v>
      </c>
    </row>
    <row r="17" spans="1:7" x14ac:dyDescent="0.25">
      <c r="A17" s="60">
        <v>411100</v>
      </c>
      <c r="B17" s="61" t="s">
        <v>9</v>
      </c>
      <c r="C17" s="91"/>
      <c r="D17" s="63">
        <f>'план 2021. - извор 01'!D17+'план 2021. - извор 04'!D17+'план 2021. - извор 07'!D17+'буџетска резерва'!D17</f>
        <v>6329500</v>
      </c>
      <c r="E17" s="63">
        <f>'план 2021. - извор 01'!E17+'план 2021. - извор 04'!E17+'план 2021. - извор 07'!E17+'буџетска резерва'!E17</f>
        <v>0</v>
      </c>
      <c r="F17" s="63">
        <f>'план 2021. - извор 01'!F17+'план 2021. - извор 04'!F17+'план 2021. - извор 07'!F17+'буџетска резерва'!F17</f>
        <v>0</v>
      </c>
      <c r="G17" s="92">
        <f t="shared" si="1"/>
        <v>6329500</v>
      </c>
    </row>
    <row r="18" spans="1:7" x14ac:dyDescent="0.25">
      <c r="A18" s="35">
        <v>412000</v>
      </c>
      <c r="B18" s="36" t="s">
        <v>10</v>
      </c>
      <c r="C18" s="91"/>
      <c r="D18" s="25">
        <f>D19+D20+D21</f>
        <v>1048197</v>
      </c>
      <c r="E18" s="18">
        <f t="shared" ref="E18:F18" si="3">E19+E20+E21</f>
        <v>0</v>
      </c>
      <c r="F18" s="18">
        <f t="shared" si="3"/>
        <v>0</v>
      </c>
      <c r="G18" s="55">
        <f t="shared" si="1"/>
        <v>1048197</v>
      </c>
    </row>
    <row r="19" spans="1:7" x14ac:dyDescent="0.25">
      <c r="A19" s="37">
        <v>412100</v>
      </c>
      <c r="B19" s="38" t="s">
        <v>11</v>
      </c>
      <c r="C19" s="91"/>
      <c r="D19" s="63">
        <f>'план 2021. - извор 01'!D19+'план 2021. - извор 04'!D19+'план 2021. - извор 07'!D19+'буџетска резерва'!D19</f>
        <v>727892</v>
      </c>
      <c r="E19" s="63">
        <f>'план 2021. - извор 01'!E19+'план 2021. - извор 04'!E19+'план 2021. - извор 07'!E19+'буџетска резерва'!E19</f>
        <v>0</v>
      </c>
      <c r="F19" s="63">
        <f>'план 2021. - извор 01'!F19+'план 2021. - извор 04'!F19+'план 2021. - извор 07'!F19+'буџетска резерва'!F19</f>
        <v>0</v>
      </c>
      <c r="G19" s="92">
        <f t="shared" si="1"/>
        <v>727892</v>
      </c>
    </row>
    <row r="20" spans="1:7" x14ac:dyDescent="0.25">
      <c r="A20" s="37">
        <v>412200</v>
      </c>
      <c r="B20" s="38" t="s">
        <v>12</v>
      </c>
      <c r="C20" s="91"/>
      <c r="D20" s="63">
        <f>'план 2021. - извор 01'!D20+'план 2021. - извор 04'!D20+'план 2021. - извор 07'!D20+'буџетска резерва'!D20</f>
        <v>320305</v>
      </c>
      <c r="E20" s="63">
        <f>'план 2021. - извор 01'!E20+'план 2021. - извор 04'!E20+'план 2021. - извор 07'!E20+'буџетска резерва'!E20</f>
        <v>0</v>
      </c>
      <c r="F20" s="63">
        <f>'план 2021. - извор 01'!F20+'план 2021. - извор 04'!F20+'план 2021. - извор 07'!F20+'буџетска резерва'!F20</f>
        <v>0</v>
      </c>
      <c r="G20" s="92">
        <f t="shared" si="1"/>
        <v>320305</v>
      </c>
    </row>
    <row r="21" spans="1:7" x14ac:dyDescent="0.25">
      <c r="A21" s="37">
        <v>412300</v>
      </c>
      <c r="B21" s="38" t="s">
        <v>13</v>
      </c>
      <c r="C21" s="91"/>
      <c r="D21" s="63">
        <f>'план 2021. - извор 01'!D21+'план 2021. - извор 04'!D21+'план 2021. - извор 07'!D21+'буџетска резерва'!D21</f>
        <v>0</v>
      </c>
      <c r="E21" s="63">
        <f>'план 2021. - извор 01'!E21+'план 2021. - извор 04'!E21+'план 2021. - извор 07'!E21+'буџетска резерва'!E21</f>
        <v>0</v>
      </c>
      <c r="F21" s="63">
        <f>'план 2021. - извор 01'!F21+'план 2021. - извор 04'!F21+'план 2021. - извор 07'!F21+'буџетска резерва'!F21</f>
        <v>0</v>
      </c>
      <c r="G21" s="92">
        <f t="shared" si="1"/>
        <v>0</v>
      </c>
    </row>
    <row r="22" spans="1:7" x14ac:dyDescent="0.25">
      <c r="A22" s="35">
        <v>413000</v>
      </c>
      <c r="B22" s="36" t="s">
        <v>14</v>
      </c>
      <c r="C22" s="91"/>
      <c r="D22" s="25">
        <f>D23</f>
        <v>330000</v>
      </c>
      <c r="E22" s="18">
        <f t="shared" ref="E22:F22" si="4">E23</f>
        <v>0</v>
      </c>
      <c r="F22" s="18">
        <f t="shared" si="4"/>
        <v>0</v>
      </c>
      <c r="G22" s="55">
        <f t="shared" si="1"/>
        <v>330000</v>
      </c>
    </row>
    <row r="23" spans="1:7" x14ac:dyDescent="0.25">
      <c r="A23" s="37">
        <v>413100</v>
      </c>
      <c r="B23" s="38" t="s">
        <v>15</v>
      </c>
      <c r="C23" s="91"/>
      <c r="D23" s="63">
        <f>'план 2021. - извор 01'!D23+'план 2021. - извор 04'!D23+'план 2021. - извор 07'!D23+'буџетска резерва'!D23</f>
        <v>330000</v>
      </c>
      <c r="E23" s="63">
        <f>'план 2021. - извор 01'!E23+'план 2021. - извор 04'!E23+'план 2021. - извор 07'!E23+'буџетска резерва'!E23</f>
        <v>0</v>
      </c>
      <c r="F23" s="63">
        <f>'план 2021. - извор 01'!F23+'план 2021. - извор 04'!F23+'план 2021. - извор 07'!F23+'буџетска резерва'!F23</f>
        <v>0</v>
      </c>
      <c r="G23" s="92">
        <f t="shared" si="1"/>
        <v>330000</v>
      </c>
    </row>
    <row r="24" spans="1:7" x14ac:dyDescent="0.25">
      <c r="A24" s="35">
        <v>414000</v>
      </c>
      <c r="B24" s="36" t="s">
        <v>16</v>
      </c>
      <c r="C24" s="91"/>
      <c r="D24" s="25">
        <f>D25+D26+D27</f>
        <v>143334</v>
      </c>
      <c r="E24" s="18">
        <f t="shared" ref="E24:F24" si="5">E25+E26+E27</f>
        <v>0</v>
      </c>
      <c r="F24" s="18">
        <f t="shared" si="5"/>
        <v>0</v>
      </c>
      <c r="G24" s="55">
        <f t="shared" si="1"/>
        <v>143334</v>
      </c>
    </row>
    <row r="25" spans="1:7" x14ac:dyDescent="0.25">
      <c r="A25" s="37">
        <v>414100</v>
      </c>
      <c r="B25" s="38" t="s">
        <v>17</v>
      </c>
      <c r="C25" s="91"/>
      <c r="D25" s="63">
        <f>'план 2021. - извор 01'!D25+'план 2021. - извор 04'!D25+'план 2021. - извор 07'!D25+'буџетска резерва'!D25</f>
        <v>0</v>
      </c>
      <c r="E25" s="63">
        <f>'план 2021. - извор 01'!E25+'план 2021. - извор 04'!E25+'план 2021. - извор 07'!E25+'буџетска резерва'!E25</f>
        <v>0</v>
      </c>
      <c r="F25" s="63">
        <f>'план 2021. - извор 01'!F25+'план 2021. - извор 04'!F25+'план 2021. - извор 07'!F25+'буџетска резерва'!F25</f>
        <v>0</v>
      </c>
      <c r="G25" s="92">
        <f t="shared" si="1"/>
        <v>0</v>
      </c>
    </row>
    <row r="26" spans="1:7" x14ac:dyDescent="0.25">
      <c r="A26" s="37">
        <v>414300</v>
      </c>
      <c r="B26" s="38" t="s">
        <v>18</v>
      </c>
      <c r="C26" s="91"/>
      <c r="D26" s="63">
        <f>'план 2021. - извор 01'!D26+'план 2021. - извор 04'!D26+'план 2021. - извор 07'!D26+'буџетска резерва'!D26</f>
        <v>10000</v>
      </c>
      <c r="E26" s="63">
        <f>'план 2021. - извор 01'!E26+'план 2021. - извор 04'!E26+'план 2021. - извор 07'!E26+'буџетска резерва'!E26</f>
        <v>0</v>
      </c>
      <c r="F26" s="63">
        <f>'план 2021. - извор 01'!F26+'план 2021. - извор 04'!F26+'план 2021. - извор 07'!F26+'буџетска резерва'!F26</f>
        <v>0</v>
      </c>
      <c r="G26" s="92">
        <f t="shared" si="1"/>
        <v>10000</v>
      </c>
    </row>
    <row r="27" spans="1:7" x14ac:dyDescent="0.25">
      <c r="A27" s="37">
        <v>414400</v>
      </c>
      <c r="B27" s="38" t="s">
        <v>19</v>
      </c>
      <c r="C27" s="91"/>
      <c r="D27" s="63">
        <f>'план 2021. - извор 01'!D27+'план 2021. - извор 04'!D27+'план 2021. - извор 07'!D27+'буџетска резерва'!D27</f>
        <v>133334</v>
      </c>
      <c r="E27" s="63">
        <f>'план 2021. - извор 01'!E27+'план 2021. - извор 04'!E27+'план 2021. - извор 07'!E27+'буџетска резерва'!E27</f>
        <v>0</v>
      </c>
      <c r="F27" s="63">
        <f>'план 2021. - извор 01'!F27+'план 2021. - извор 04'!F27+'план 2021. - извор 07'!F27+'буџетска резерва'!F27</f>
        <v>0</v>
      </c>
      <c r="G27" s="92">
        <f t="shared" si="1"/>
        <v>133334</v>
      </c>
    </row>
    <row r="28" spans="1:7" x14ac:dyDescent="0.25">
      <c r="A28" s="35">
        <v>415000</v>
      </c>
      <c r="B28" s="36" t="s">
        <v>20</v>
      </c>
      <c r="C28" s="91"/>
      <c r="D28" s="25">
        <f>D29</f>
        <v>0</v>
      </c>
      <c r="E28" s="18">
        <f t="shared" ref="E28:F28" si="6">E29</f>
        <v>0</v>
      </c>
      <c r="F28" s="18">
        <f t="shared" si="6"/>
        <v>0</v>
      </c>
      <c r="G28" s="55">
        <f t="shared" si="1"/>
        <v>0</v>
      </c>
    </row>
    <row r="29" spans="1:7" x14ac:dyDescent="0.25">
      <c r="A29" s="37">
        <v>415110</v>
      </c>
      <c r="B29" s="38" t="s">
        <v>21</v>
      </c>
      <c r="C29" s="91"/>
      <c r="D29" s="63">
        <f>'план 2021. - извор 01'!D29+'план 2021. - извор 04'!D29+'план 2021. - извор 07'!D29+'буџетска резерва'!D29</f>
        <v>0</v>
      </c>
      <c r="E29" s="63">
        <f>'план 2021. - извор 01'!E29+'план 2021. - извор 04'!E29+'план 2021. - извор 07'!E29+'буџетска резерва'!E29</f>
        <v>0</v>
      </c>
      <c r="F29" s="63">
        <f>'план 2021. - извор 01'!F29+'план 2021. - извор 04'!F29+'план 2021. - извор 07'!F29+'буџетска резерва'!F29</f>
        <v>0</v>
      </c>
      <c r="G29" s="92">
        <f t="shared" ref="G29" si="7">SUM(D29:F29)</f>
        <v>0</v>
      </c>
    </row>
    <row r="30" spans="1:7" x14ac:dyDescent="0.25">
      <c r="A30" s="35">
        <v>416000</v>
      </c>
      <c r="B30" s="36" t="s">
        <v>22</v>
      </c>
      <c r="C30" s="91"/>
      <c r="D30" s="27">
        <f>D31</f>
        <v>90000</v>
      </c>
      <c r="E30" s="19">
        <f t="shared" ref="E30:F30" si="8">E31</f>
        <v>0</v>
      </c>
      <c r="F30" s="19">
        <f t="shared" si="8"/>
        <v>0</v>
      </c>
      <c r="G30" s="55">
        <f t="shared" si="1"/>
        <v>90000</v>
      </c>
    </row>
    <row r="31" spans="1:7" x14ac:dyDescent="0.25">
      <c r="A31" s="37">
        <v>416100</v>
      </c>
      <c r="B31" s="38" t="s">
        <v>23</v>
      </c>
      <c r="C31" s="91"/>
      <c r="D31" s="63">
        <f>'план 2021. - извор 01'!D31+'план 2021. - извор 04'!D31+'план 2021. - извор 07'!D31+'буџетска резерва'!D31</f>
        <v>90000</v>
      </c>
      <c r="E31" s="63">
        <f>'план 2021. - извор 01'!E31+'план 2021. - извор 04'!E31+'план 2021. - извор 07'!E31+'буџетска резерва'!E31</f>
        <v>0</v>
      </c>
      <c r="F31" s="63">
        <f>'план 2021. - извор 01'!F31+'план 2021. - извор 04'!F31+'план 2021. - извор 07'!F31+'буџетска резерва'!F31</f>
        <v>0</v>
      </c>
      <c r="G31" s="92">
        <f t="shared" si="1"/>
        <v>90000</v>
      </c>
    </row>
    <row r="32" spans="1:7" x14ac:dyDescent="0.25">
      <c r="A32" s="79">
        <v>420000</v>
      </c>
      <c r="B32" s="56" t="s">
        <v>24</v>
      </c>
      <c r="C32" s="91"/>
      <c r="D32" s="58">
        <f>SUM(D33+D50+D55+D64+D69+D72)</f>
        <v>5547303</v>
      </c>
      <c r="E32" s="57">
        <f t="shared" ref="E32:F32" si="9">SUM(E33+E50+E55+E64+E69+E72)</f>
        <v>2000000</v>
      </c>
      <c r="F32" s="57">
        <f t="shared" si="9"/>
        <v>0</v>
      </c>
      <c r="G32" s="59">
        <f t="shared" si="1"/>
        <v>7547303</v>
      </c>
    </row>
    <row r="33" spans="1:7" x14ac:dyDescent="0.25">
      <c r="A33" s="35">
        <v>421000</v>
      </c>
      <c r="B33" s="36" t="s">
        <v>25</v>
      </c>
      <c r="C33" s="91"/>
      <c r="D33" s="27">
        <f>SUM(D34:D49)</f>
        <v>2830000</v>
      </c>
      <c r="E33" s="19">
        <f t="shared" ref="E33:F33" si="10">SUM(E34:E49)</f>
        <v>0</v>
      </c>
      <c r="F33" s="19">
        <f t="shared" si="10"/>
        <v>0</v>
      </c>
      <c r="G33" s="55">
        <f t="shared" si="1"/>
        <v>2830000</v>
      </c>
    </row>
    <row r="34" spans="1:7" x14ac:dyDescent="0.25">
      <c r="A34" s="37">
        <v>421100</v>
      </c>
      <c r="B34" s="38" t="s">
        <v>26</v>
      </c>
      <c r="C34" s="91"/>
      <c r="D34" s="63">
        <f>'план 2021. - извор 01'!D34+'план 2021. - извор 04'!D34+'план 2021. - извор 07'!D34+'буџетска резерва'!D34</f>
        <v>130000</v>
      </c>
      <c r="E34" s="63">
        <f>'план 2021. - извор 01'!E34+'план 2021. - извор 04'!E34+'план 2021. - извор 07'!E34+'буџетска резерва'!E34</f>
        <v>0</v>
      </c>
      <c r="F34" s="63">
        <f>'план 2021. - извор 01'!F34+'план 2021. - извор 04'!F34+'план 2021. - извор 07'!F34+'буџетска резерва'!F34</f>
        <v>0</v>
      </c>
      <c r="G34" s="92">
        <f t="shared" si="1"/>
        <v>130000</v>
      </c>
    </row>
    <row r="35" spans="1:7" x14ac:dyDescent="0.25">
      <c r="A35" s="37">
        <v>421211</v>
      </c>
      <c r="B35" s="38" t="s">
        <v>27</v>
      </c>
      <c r="C35" s="91"/>
      <c r="D35" s="63">
        <f>'план 2021. - извор 01'!D35+'план 2021. - извор 04'!D35+'план 2021. - извор 07'!D35+'буџетска резерва'!D35</f>
        <v>378000</v>
      </c>
      <c r="E35" s="63">
        <f>'план 2021. - извор 01'!E35+'план 2021. - извор 04'!E35+'план 2021. - извор 07'!E35+'буџетска резерва'!E35</f>
        <v>0</v>
      </c>
      <c r="F35" s="63">
        <f>'план 2021. - извор 01'!F35+'план 2021. - извор 04'!F35+'план 2021. - извор 07'!F35+'буџетска резерва'!F35</f>
        <v>0</v>
      </c>
      <c r="G35" s="92">
        <f t="shared" si="1"/>
        <v>378000</v>
      </c>
    </row>
    <row r="36" spans="1:7" x14ac:dyDescent="0.25">
      <c r="A36" s="37">
        <v>421221</v>
      </c>
      <c r="B36" s="38" t="s">
        <v>28</v>
      </c>
      <c r="C36" s="91"/>
      <c r="D36" s="63">
        <f>'план 2021. - извор 01'!D36+'план 2021. - извор 04'!D36+'план 2021. - извор 07'!D36+'буџетска резерва'!D36</f>
        <v>0</v>
      </c>
      <c r="E36" s="63">
        <f>'план 2021. - извор 01'!E36+'план 2021. - извор 04'!E36+'план 2021. - извор 07'!E36+'буџетска резерва'!E36</f>
        <v>0</v>
      </c>
      <c r="F36" s="63">
        <f>'план 2021. - извор 01'!F36+'план 2021. - извор 04'!F36+'план 2021. - извор 07'!F36+'буџетска резерва'!F36</f>
        <v>0</v>
      </c>
      <c r="G36" s="92">
        <f t="shared" si="1"/>
        <v>0</v>
      </c>
    </row>
    <row r="37" spans="1:7" x14ac:dyDescent="0.25">
      <c r="A37" s="37">
        <v>421222</v>
      </c>
      <c r="B37" s="38" t="s">
        <v>29</v>
      </c>
      <c r="C37" s="91"/>
      <c r="D37" s="63">
        <f>'план 2021. - извор 01'!D37+'план 2021. - извор 04'!D37+'план 2021. - извор 07'!D37+'буџетска резерва'!D37</f>
        <v>0</v>
      </c>
      <c r="E37" s="63">
        <f>'план 2021. - извор 01'!E37+'план 2021. - извор 04'!E37+'план 2021. - извор 07'!E37+'буџетска резерва'!E37</f>
        <v>0</v>
      </c>
      <c r="F37" s="63">
        <f>'план 2021. - извор 01'!F37+'план 2021. - извор 04'!F37+'план 2021. - извор 07'!F37+'буџетска резерва'!F37</f>
        <v>0</v>
      </c>
      <c r="G37" s="92">
        <f t="shared" si="1"/>
        <v>0</v>
      </c>
    </row>
    <row r="38" spans="1:7" x14ac:dyDescent="0.25">
      <c r="A38" s="37">
        <v>421225</v>
      </c>
      <c r="B38" s="38" t="s">
        <v>30</v>
      </c>
      <c r="C38" s="91"/>
      <c r="D38" s="63">
        <f>'план 2021. - извор 01'!D38+'план 2021. - извор 04'!D38+'план 2021. - извор 07'!D38+'буџетска резерва'!D38</f>
        <v>350000</v>
      </c>
      <c r="E38" s="63">
        <f>'план 2021. - извор 01'!E38+'план 2021. - извор 04'!E38+'план 2021. - извор 07'!E38+'буџетска резерва'!E38</f>
        <v>0</v>
      </c>
      <c r="F38" s="63">
        <f>'план 2021. - извор 01'!F38+'план 2021. - извор 04'!F38+'план 2021. - извор 07'!F38+'буџетска резерва'!F38</f>
        <v>0</v>
      </c>
      <c r="G38" s="92">
        <f t="shared" si="1"/>
        <v>350000</v>
      </c>
    </row>
    <row r="39" spans="1:7" x14ac:dyDescent="0.25">
      <c r="A39" s="37">
        <v>421311</v>
      </c>
      <c r="B39" s="38" t="s">
        <v>31</v>
      </c>
      <c r="C39" s="91"/>
      <c r="D39" s="63">
        <f>'план 2021. - извор 01'!D39+'план 2021. - извор 04'!D39+'план 2021. - извор 07'!D39+'буџетска резерва'!D39</f>
        <v>30000</v>
      </c>
      <c r="E39" s="63">
        <f>'план 2021. - извор 01'!E39+'план 2021. - извор 04'!E39+'план 2021. - извор 07'!E39+'буџетска резерва'!E39</f>
        <v>0</v>
      </c>
      <c r="F39" s="63">
        <f>'план 2021. - извор 01'!F39+'план 2021. - извор 04'!F39+'план 2021. - извор 07'!F39+'буџетска резерва'!F39</f>
        <v>0</v>
      </c>
      <c r="G39" s="92">
        <f t="shared" si="1"/>
        <v>30000</v>
      </c>
    </row>
    <row r="40" spans="1:7" x14ac:dyDescent="0.25">
      <c r="A40" s="37">
        <v>421321</v>
      </c>
      <c r="B40" s="38" t="s">
        <v>32</v>
      </c>
      <c r="C40" s="91"/>
      <c r="D40" s="63">
        <f>'план 2021. - извор 01'!D40+'план 2021. - извор 04'!D40+'план 2021. - извор 07'!D40+'буџетска резерва'!D40</f>
        <v>0</v>
      </c>
      <c r="E40" s="63">
        <f>'план 2021. - извор 01'!E40+'план 2021. - извор 04'!E40+'план 2021. - извор 07'!E40+'буџетска резерва'!E40</f>
        <v>0</v>
      </c>
      <c r="F40" s="63">
        <f>'план 2021. - извор 01'!F40+'план 2021. - извор 04'!F40+'план 2021. - извор 07'!F40+'буџетска резерва'!F40</f>
        <v>0</v>
      </c>
      <c r="G40" s="92">
        <f t="shared" si="1"/>
        <v>0</v>
      </c>
    </row>
    <row r="41" spans="1:7" x14ac:dyDescent="0.25">
      <c r="A41" s="37">
        <v>421323</v>
      </c>
      <c r="B41" s="38" t="s">
        <v>33</v>
      </c>
      <c r="C41" s="91"/>
      <c r="D41" s="63">
        <f>'план 2021. - извор 01'!D41+'план 2021. - извор 04'!D41+'план 2021. - извор 07'!D41+'буџетска резерва'!D41</f>
        <v>1190000</v>
      </c>
      <c r="E41" s="63">
        <f>'план 2021. - извор 01'!E41+'план 2021. - извор 04'!E41+'план 2021. - извор 07'!E41+'буџетска резерва'!E41</f>
        <v>0</v>
      </c>
      <c r="F41" s="63">
        <f>'план 2021. - извор 01'!F41+'план 2021. - извор 04'!F41+'план 2021. - извор 07'!F41+'буџетска резерва'!F41</f>
        <v>0</v>
      </c>
      <c r="G41" s="92">
        <f t="shared" si="1"/>
        <v>1190000</v>
      </c>
    </row>
    <row r="42" spans="1:7" x14ac:dyDescent="0.25">
      <c r="A42" s="37">
        <v>421324</v>
      </c>
      <c r="B42" s="38" t="s">
        <v>34</v>
      </c>
      <c r="C42" s="91"/>
      <c r="D42" s="63">
        <f>'план 2021. - извор 01'!D42+'план 2021. - извор 04'!D42+'план 2021. - извор 07'!D42+'буџетска резерва'!D42</f>
        <v>45000</v>
      </c>
      <c r="E42" s="63">
        <f>'план 2021. - извор 01'!E42+'план 2021. - извор 04'!E42+'план 2021. - извор 07'!E42+'буџетска резерва'!E42</f>
        <v>0</v>
      </c>
      <c r="F42" s="63">
        <f>'план 2021. - извор 01'!F42+'план 2021. - извор 04'!F42+'план 2021. - извор 07'!F42+'буџетска резерва'!F42</f>
        <v>0</v>
      </c>
      <c r="G42" s="92">
        <f t="shared" si="1"/>
        <v>45000</v>
      </c>
    </row>
    <row r="43" spans="1:7" x14ac:dyDescent="0.25">
      <c r="A43" s="37">
        <v>421325</v>
      </c>
      <c r="B43" s="38" t="s">
        <v>35</v>
      </c>
      <c r="C43" s="91"/>
      <c r="D43" s="63">
        <f>'план 2021. - извор 01'!D43+'план 2021. - извор 04'!D43+'план 2021. - извор 07'!D43+'буџетска резерва'!D43</f>
        <v>468000</v>
      </c>
      <c r="E43" s="63">
        <f>'план 2021. - извор 01'!E43+'план 2021. - извор 04'!E43+'план 2021. - извор 07'!E43+'буџетска резерва'!E43</f>
        <v>0</v>
      </c>
      <c r="F43" s="63">
        <f>'план 2021. - извор 01'!F43+'план 2021. - извор 04'!F43+'план 2021. - извор 07'!F43+'буџетска резерва'!F43</f>
        <v>0</v>
      </c>
      <c r="G43" s="92">
        <f t="shared" si="1"/>
        <v>468000</v>
      </c>
    </row>
    <row r="44" spans="1:7" x14ac:dyDescent="0.25">
      <c r="A44" s="37">
        <v>421391</v>
      </c>
      <c r="B44" s="38" t="s">
        <v>36</v>
      </c>
      <c r="C44" s="91"/>
      <c r="D44" s="63">
        <f>'план 2021. - извор 01'!D44+'план 2021. - извор 04'!D44+'план 2021. - извор 07'!D44+'буџетска резерва'!D44</f>
        <v>0</v>
      </c>
      <c r="E44" s="63">
        <f>'план 2021. - извор 01'!E44+'план 2021. - извор 04'!E44+'план 2021. - извор 07'!E44+'буџетска резерва'!E44</f>
        <v>0</v>
      </c>
      <c r="F44" s="63">
        <f>'план 2021. - извор 01'!F44+'план 2021. - извор 04'!F44+'план 2021. - извор 07'!F44+'буџетска резерва'!F44</f>
        <v>0</v>
      </c>
      <c r="G44" s="92">
        <f t="shared" si="1"/>
        <v>0</v>
      </c>
    </row>
    <row r="45" spans="1:7" x14ac:dyDescent="0.25">
      <c r="A45" s="37">
        <v>421400</v>
      </c>
      <c r="B45" s="38" t="s">
        <v>37</v>
      </c>
      <c r="C45" s="91"/>
      <c r="D45" s="63">
        <f>'план 2021. - извор 01'!D45+'план 2021. - извор 04'!D45+'план 2021. - извор 07'!D45+'буџетска резерва'!D45</f>
        <v>194000</v>
      </c>
      <c r="E45" s="63">
        <f>'план 2021. - извор 01'!E45+'план 2021. - извор 04'!E45+'план 2021. - извор 07'!E45+'буџетска резерва'!E45</f>
        <v>0</v>
      </c>
      <c r="F45" s="63">
        <f>'план 2021. - извор 01'!F45+'план 2021. - извор 04'!F45+'план 2021. - извор 07'!F45+'буџетска резерва'!F45</f>
        <v>0</v>
      </c>
      <c r="G45" s="92">
        <f t="shared" si="1"/>
        <v>194000</v>
      </c>
    </row>
    <row r="46" spans="1:7" x14ac:dyDescent="0.25">
      <c r="A46" s="37">
        <v>421500</v>
      </c>
      <c r="B46" s="38" t="s">
        <v>38</v>
      </c>
      <c r="C46" s="91"/>
      <c r="D46" s="63">
        <f>'план 2021. - извор 01'!D46+'план 2021. - извор 04'!D46+'план 2021. - извор 07'!D46+'буџетска резерва'!D46</f>
        <v>15000</v>
      </c>
      <c r="E46" s="63">
        <f>'план 2021. - извор 01'!E46+'план 2021. - извор 04'!E46+'план 2021. - извор 07'!E46+'буџетска резерва'!E46</f>
        <v>0</v>
      </c>
      <c r="F46" s="63">
        <f>'план 2021. - извор 01'!F46+'план 2021. - извор 04'!F46+'план 2021. - извор 07'!F46+'буџетска резерва'!F46</f>
        <v>0</v>
      </c>
      <c r="G46" s="92">
        <f t="shared" si="1"/>
        <v>15000</v>
      </c>
    </row>
    <row r="47" spans="1:7" x14ac:dyDescent="0.25">
      <c r="A47" s="37">
        <v>421600</v>
      </c>
      <c r="B47" s="38" t="s">
        <v>39</v>
      </c>
      <c r="C47" s="91"/>
      <c r="D47" s="63">
        <f>'план 2021. - извор 01'!D47+'план 2021. - извор 04'!D47+'план 2021. - извор 07'!D47+'буџетска резерва'!D47</f>
        <v>0</v>
      </c>
      <c r="E47" s="63">
        <f>'план 2021. - извор 01'!E47+'план 2021. - извор 04'!E47+'план 2021. - извор 07'!E47+'буџетска резерва'!E47</f>
        <v>0</v>
      </c>
      <c r="F47" s="63">
        <f>'план 2021. - извор 01'!F47+'план 2021. - извор 04'!F47+'план 2021. - извор 07'!F47+'буџетска резерва'!F47</f>
        <v>0</v>
      </c>
      <c r="G47" s="92">
        <f t="shared" si="1"/>
        <v>0</v>
      </c>
    </row>
    <row r="48" spans="1:7" x14ac:dyDescent="0.25">
      <c r="A48" s="37">
        <v>421629</v>
      </c>
      <c r="B48" s="38" t="s">
        <v>127</v>
      </c>
      <c r="C48" s="91"/>
      <c r="D48" s="63">
        <f>'план 2021. - извор 01'!D48+'план 2021. - извор 04'!D48+'план 2021. - извор 07'!D48+'буџетска резерва'!D48</f>
        <v>0</v>
      </c>
      <c r="E48" s="63">
        <f>'план 2021. - извор 01'!E48+'план 2021. - извор 04'!E48+'план 2021. - извор 07'!E48+'буџетска резерва'!E48</f>
        <v>0</v>
      </c>
      <c r="F48" s="63">
        <f>'план 2021. - извор 01'!F48+'план 2021. - извор 04'!F48+'план 2021. - извор 07'!F48+'буџетска резерва'!F48</f>
        <v>0</v>
      </c>
      <c r="G48" s="92">
        <f t="shared" si="1"/>
        <v>0</v>
      </c>
    </row>
    <row r="49" spans="1:7" x14ac:dyDescent="0.25">
      <c r="A49" s="37">
        <v>421900</v>
      </c>
      <c r="B49" s="38" t="s">
        <v>40</v>
      </c>
      <c r="C49" s="91"/>
      <c r="D49" s="63">
        <f>'план 2021. - извор 01'!D49+'план 2021. - извор 04'!D49+'план 2021. - извор 07'!D49+'буџетска резерва'!D49</f>
        <v>30000</v>
      </c>
      <c r="E49" s="63">
        <f>'план 2021. - извор 01'!E49+'план 2021. - извор 04'!E49+'план 2021. - извор 07'!E49+'буџетска резерва'!E49</f>
        <v>0</v>
      </c>
      <c r="F49" s="63">
        <f>'план 2021. - извор 01'!F49+'план 2021. - извор 04'!F49+'план 2021. - извор 07'!F49+'буџетска резерва'!F49</f>
        <v>0</v>
      </c>
      <c r="G49" s="92">
        <f t="shared" si="1"/>
        <v>30000</v>
      </c>
    </row>
    <row r="50" spans="1:7" x14ac:dyDescent="0.25">
      <c r="A50" s="35">
        <v>422000</v>
      </c>
      <c r="B50" s="36" t="s">
        <v>41</v>
      </c>
      <c r="C50" s="91"/>
      <c r="D50" s="27">
        <f>D51+D52+D53+D54</f>
        <v>50000</v>
      </c>
      <c r="E50" s="19">
        <f t="shared" ref="E50:F50" si="11">E51+E52+E53+E54</f>
        <v>0</v>
      </c>
      <c r="F50" s="19">
        <f t="shared" si="11"/>
        <v>0</v>
      </c>
      <c r="G50" s="55">
        <f t="shared" si="1"/>
        <v>50000</v>
      </c>
    </row>
    <row r="51" spans="1:7" x14ac:dyDescent="0.25">
      <c r="A51" s="37">
        <v>422100</v>
      </c>
      <c r="B51" s="38" t="s">
        <v>42</v>
      </c>
      <c r="C51" s="91"/>
      <c r="D51" s="63">
        <f>'план 2021. - извор 01'!D51+'план 2021. - извор 04'!D51+'план 2021. - извор 07'!D51+'буџетска резерва'!D51</f>
        <v>20000</v>
      </c>
      <c r="E51" s="63">
        <f>'план 2021. - извор 01'!E51+'план 2021. - извор 04'!E51+'план 2021. - извор 07'!E51+'буџетска резерва'!E51</f>
        <v>0</v>
      </c>
      <c r="F51" s="63">
        <f>'план 2021. - извор 01'!F51+'план 2021. - извор 04'!F51+'план 2021. - извор 07'!F51+'буџетска резерва'!F51</f>
        <v>0</v>
      </c>
      <c r="G51" s="92">
        <f t="shared" si="1"/>
        <v>20000</v>
      </c>
    </row>
    <row r="52" spans="1:7" x14ac:dyDescent="0.25">
      <c r="A52" s="37">
        <v>422200</v>
      </c>
      <c r="B52" s="38" t="s">
        <v>43</v>
      </c>
      <c r="C52" s="91"/>
      <c r="D52" s="63">
        <f>'план 2021. - извор 01'!D52+'план 2021. - извор 04'!D52+'план 2021. - извор 07'!D52+'буџетска резерва'!D52</f>
        <v>0</v>
      </c>
      <c r="E52" s="63">
        <f>'план 2021. - извор 01'!E52+'план 2021. - извор 04'!E52+'план 2021. - извор 07'!E52+'буџетска резерва'!E52</f>
        <v>0</v>
      </c>
      <c r="F52" s="63">
        <f>'план 2021. - извор 01'!F52+'план 2021. - извор 04'!F52+'план 2021. - извор 07'!F52+'буџетска резерва'!F52</f>
        <v>0</v>
      </c>
      <c r="G52" s="92">
        <f t="shared" si="1"/>
        <v>0</v>
      </c>
    </row>
    <row r="53" spans="1:7" x14ac:dyDescent="0.25">
      <c r="A53" s="37">
        <v>422300</v>
      </c>
      <c r="B53" s="38" t="s">
        <v>44</v>
      </c>
      <c r="C53" s="91"/>
      <c r="D53" s="63">
        <f>'план 2021. - извор 01'!D53+'план 2021. - извор 04'!D53+'план 2021. - извор 07'!D53+'буџетска резерва'!D53</f>
        <v>10000</v>
      </c>
      <c r="E53" s="63">
        <f>'план 2021. - извор 01'!E53+'план 2021. - извор 04'!E53+'план 2021. - извор 07'!E53+'буџетска резерва'!E53</f>
        <v>0</v>
      </c>
      <c r="F53" s="63">
        <f>'план 2021. - извор 01'!F53+'план 2021. - извор 04'!F53+'план 2021. - извор 07'!F53+'буџетска резерва'!F53</f>
        <v>0</v>
      </c>
      <c r="G53" s="92">
        <f t="shared" si="1"/>
        <v>10000</v>
      </c>
    </row>
    <row r="54" spans="1:7" x14ac:dyDescent="0.25">
      <c r="A54" s="37">
        <v>422900</v>
      </c>
      <c r="B54" s="38" t="s">
        <v>45</v>
      </c>
      <c r="C54" s="91"/>
      <c r="D54" s="63">
        <f>'план 2021. - извор 01'!D54+'план 2021. - извор 04'!D54+'план 2021. - извор 07'!D54+'буџетска резерва'!D54</f>
        <v>20000</v>
      </c>
      <c r="E54" s="63">
        <f>'план 2021. - извор 01'!E54+'план 2021. - извор 04'!E54+'план 2021. - извор 07'!E54+'буџетска резерва'!E54</f>
        <v>0</v>
      </c>
      <c r="F54" s="63">
        <f>'план 2021. - извор 01'!F54+'план 2021. - извор 04'!F54+'план 2021. - извор 07'!F54+'буџетска резерва'!F54</f>
        <v>0</v>
      </c>
      <c r="G54" s="92">
        <f t="shared" si="1"/>
        <v>20000</v>
      </c>
    </row>
    <row r="55" spans="1:7" x14ac:dyDescent="0.25">
      <c r="A55" s="35">
        <v>423000</v>
      </c>
      <c r="B55" s="36" t="s">
        <v>46</v>
      </c>
      <c r="C55" s="91"/>
      <c r="D55" s="27">
        <f>D56+D57+D58+D59+D60+D61+D62+D63</f>
        <v>1987303</v>
      </c>
      <c r="E55" s="19">
        <f t="shared" ref="E55:F55" si="12">E56+E57+E58+E59+E60+E61+E62+E63</f>
        <v>640000</v>
      </c>
      <c r="F55" s="19">
        <f t="shared" si="12"/>
        <v>0</v>
      </c>
      <c r="G55" s="55">
        <f t="shared" si="1"/>
        <v>2627303</v>
      </c>
    </row>
    <row r="56" spans="1:7" x14ac:dyDescent="0.25">
      <c r="A56" s="37">
        <v>423100</v>
      </c>
      <c r="B56" s="38" t="s">
        <v>47</v>
      </c>
      <c r="C56" s="91"/>
      <c r="D56" s="63">
        <f>'план 2021. - извор 01'!D56+'план 2021. - извор 04'!D56+'план 2021. - извор 07'!D56+'буџетска резерва'!D56</f>
        <v>703200</v>
      </c>
      <c r="E56" s="63">
        <f>'план 2021. - извор 01'!E56+'план 2021. - извор 04'!E56+'план 2021. - извор 07'!E56+'буџетска резерва'!E56</f>
        <v>100000</v>
      </c>
      <c r="F56" s="63">
        <f>'план 2021. - извор 01'!F56+'план 2021. - извор 04'!F56+'план 2021. - извор 07'!F56+'буџетска резерва'!F56</f>
        <v>0</v>
      </c>
      <c r="G56" s="92">
        <f t="shared" si="1"/>
        <v>803200</v>
      </c>
    </row>
    <row r="57" spans="1:7" x14ac:dyDescent="0.25">
      <c r="A57" s="37">
        <v>423200</v>
      </c>
      <c r="B57" s="38" t="s">
        <v>48</v>
      </c>
      <c r="C57" s="91"/>
      <c r="D57" s="63">
        <f>'план 2021. - извор 01'!D57+'план 2021. - извор 04'!D57+'план 2021. - извор 07'!D57+'буџетска резерва'!D57</f>
        <v>200000</v>
      </c>
      <c r="E57" s="63">
        <f>'план 2021. - извор 01'!E57+'план 2021. - извор 04'!E57+'план 2021. - извор 07'!E57+'буџетска резерва'!E57</f>
        <v>0</v>
      </c>
      <c r="F57" s="63">
        <f>'план 2021. - извор 01'!F57+'план 2021. - извор 04'!F57+'план 2021. - извор 07'!F57+'буџетска резерва'!F57</f>
        <v>0</v>
      </c>
      <c r="G57" s="92">
        <f t="shared" si="1"/>
        <v>200000</v>
      </c>
    </row>
    <row r="58" spans="1:7" x14ac:dyDescent="0.25">
      <c r="A58" s="37">
        <v>423300</v>
      </c>
      <c r="B58" s="38" t="s">
        <v>49</v>
      </c>
      <c r="C58" s="91"/>
      <c r="D58" s="63">
        <f>'план 2021. - извор 01'!D58+'план 2021. - извор 04'!D58+'план 2021. - извор 07'!D58+'буџетска резерва'!D58</f>
        <v>10000</v>
      </c>
      <c r="E58" s="63">
        <f>'план 2021. - извор 01'!E58+'план 2021. - извор 04'!E58+'план 2021. - извор 07'!E58+'буџетска резерва'!E58</f>
        <v>0</v>
      </c>
      <c r="F58" s="63">
        <f>'план 2021. - извор 01'!F58+'план 2021. - извор 04'!F58+'план 2021. - извор 07'!F58+'буџетска резерва'!F58</f>
        <v>0</v>
      </c>
      <c r="G58" s="92">
        <f t="shared" si="1"/>
        <v>10000</v>
      </c>
    </row>
    <row r="59" spans="1:7" x14ac:dyDescent="0.25">
      <c r="A59" s="37">
        <v>423400</v>
      </c>
      <c r="B59" s="38" t="s">
        <v>50</v>
      </c>
      <c r="C59" s="91"/>
      <c r="D59" s="63">
        <f>'план 2021. - извор 01'!D59+'план 2021. - извор 04'!D59+'план 2021. - извор 07'!D59+'буџетска резерва'!D59</f>
        <v>30000</v>
      </c>
      <c r="E59" s="63">
        <f>'план 2021. - извор 01'!E59+'план 2021. - извор 04'!E59+'план 2021. - извор 07'!E59+'буџетска резерва'!E59</f>
        <v>540000</v>
      </c>
      <c r="F59" s="63">
        <f>'план 2021. - извор 01'!F59+'план 2021. - извор 04'!F59+'план 2021. - извор 07'!F59+'буџетска резерва'!F59</f>
        <v>0</v>
      </c>
      <c r="G59" s="92">
        <f t="shared" si="1"/>
        <v>570000</v>
      </c>
    </row>
    <row r="60" spans="1:7" x14ac:dyDescent="0.25">
      <c r="A60" s="37">
        <v>423500</v>
      </c>
      <c r="B60" s="38" t="s">
        <v>51</v>
      </c>
      <c r="C60" s="91"/>
      <c r="D60" s="63">
        <f>'план 2021. - извор 01'!D60+'план 2021. - извор 04'!D60+'план 2021. - извор 07'!D60+'буџетска резерва'!D60</f>
        <v>200000</v>
      </c>
      <c r="E60" s="63">
        <f>'план 2021. - извор 01'!E60+'план 2021. - извор 04'!E60+'план 2021. - извор 07'!E60+'буџетска резерва'!E60</f>
        <v>0</v>
      </c>
      <c r="F60" s="63">
        <f>'план 2021. - извор 01'!F60+'план 2021. - извор 04'!F60+'план 2021. - извор 07'!F60+'буџетска резерва'!F60</f>
        <v>0</v>
      </c>
      <c r="G60" s="92">
        <f t="shared" si="1"/>
        <v>200000</v>
      </c>
    </row>
    <row r="61" spans="1:7" x14ac:dyDescent="0.25">
      <c r="A61" s="37">
        <v>423600</v>
      </c>
      <c r="B61" s="38" t="s">
        <v>52</v>
      </c>
      <c r="C61" s="91"/>
      <c r="D61" s="63">
        <f>'план 2021. - извор 01'!D61+'план 2021. - извор 04'!D61+'план 2021. - извор 07'!D61+'буџетска резерва'!D61</f>
        <v>0</v>
      </c>
      <c r="E61" s="63">
        <f>'план 2021. - извор 01'!E61+'план 2021. - извор 04'!E61+'план 2021. - извор 07'!E61+'буџетска резерва'!E61</f>
        <v>0</v>
      </c>
      <c r="F61" s="63">
        <f>'план 2021. - извор 01'!F61+'план 2021. - извор 04'!F61+'план 2021. - извор 07'!F61+'буџетска резерва'!F61</f>
        <v>0</v>
      </c>
      <c r="G61" s="92">
        <f t="shared" si="1"/>
        <v>0</v>
      </c>
    </row>
    <row r="62" spans="1:7" x14ac:dyDescent="0.25">
      <c r="A62" s="37">
        <v>423700</v>
      </c>
      <c r="B62" s="38" t="s">
        <v>53</v>
      </c>
      <c r="C62" s="91"/>
      <c r="D62" s="63">
        <f>'план 2021. - извор 01'!D62+'план 2021. - извор 04'!D62+'план 2021. - извор 07'!D62+'буџетска резерва'!D62</f>
        <v>80000</v>
      </c>
      <c r="E62" s="63">
        <f>'план 2021. - извор 01'!E62+'план 2021. - извор 04'!E62+'план 2021. - извор 07'!E62+'буџетска резерва'!E62</f>
        <v>0</v>
      </c>
      <c r="F62" s="63">
        <f>'план 2021. - извор 01'!F62+'план 2021. - извор 04'!F62+'план 2021. - извор 07'!F62+'буџетска резерва'!F62</f>
        <v>0</v>
      </c>
      <c r="G62" s="92">
        <f t="shared" si="1"/>
        <v>80000</v>
      </c>
    </row>
    <row r="63" spans="1:7" x14ac:dyDescent="0.25">
      <c r="A63" s="37">
        <v>423900</v>
      </c>
      <c r="B63" s="38" t="s">
        <v>54</v>
      </c>
      <c r="C63" s="91"/>
      <c r="D63" s="63">
        <f>'план 2021. - извор 01'!D63+'план 2021. - извор 04'!D63+'план 2021. - извор 07'!D63+'буџетска резерва'!D63</f>
        <v>764103</v>
      </c>
      <c r="E63" s="63">
        <f>'план 2021. - извор 01'!E63+'план 2021. - извор 04'!E63+'план 2021. - извор 07'!E63+'буџетска резерва'!E63</f>
        <v>0</v>
      </c>
      <c r="F63" s="63">
        <f>'план 2021. - извор 01'!F63+'план 2021. - извор 04'!F63+'план 2021. - извор 07'!F63+'буџетска резерва'!F63</f>
        <v>0</v>
      </c>
      <c r="G63" s="92">
        <f t="shared" si="1"/>
        <v>764103</v>
      </c>
    </row>
    <row r="64" spans="1:7" x14ac:dyDescent="0.25">
      <c r="A64" s="35">
        <v>424000</v>
      </c>
      <c r="B64" s="36" t="s">
        <v>55</v>
      </c>
      <c r="C64" s="91"/>
      <c r="D64" s="27">
        <f>D65+D66+D67+D68</f>
        <v>60000</v>
      </c>
      <c r="E64" s="19">
        <f t="shared" ref="E64" si="13">E65+E66+E67+E68</f>
        <v>1360000</v>
      </c>
      <c r="F64" s="19">
        <f>F65+F66+F67+F68</f>
        <v>0</v>
      </c>
      <c r="G64" s="55">
        <f t="shared" si="1"/>
        <v>1420000</v>
      </c>
    </row>
    <row r="65" spans="1:7" x14ac:dyDescent="0.25">
      <c r="A65" s="37">
        <v>424200</v>
      </c>
      <c r="B65" s="38" t="s">
        <v>56</v>
      </c>
      <c r="C65" s="91"/>
      <c r="D65" s="63">
        <f>'план 2021. - извор 01'!D65+'план 2021. - извор 04'!D65+'план 2021. - извор 07'!D65+'буџетска резерва'!D65</f>
        <v>40000</v>
      </c>
      <c r="E65" s="63">
        <f>'план 2021. - извор 01'!E65+'план 2021. - извор 04'!E65+'план 2021. - извор 07'!E65+'буџетска резерва'!E65</f>
        <v>1360000</v>
      </c>
      <c r="F65" s="63">
        <f>'план 2021. - извор 01'!F65+'план 2021. - извор 04'!F65+'план 2021. - извор 07'!F65+'буџетска резерва'!F65</f>
        <v>0</v>
      </c>
      <c r="G65" s="92">
        <f t="shared" si="1"/>
        <v>1400000</v>
      </c>
    </row>
    <row r="66" spans="1:7" x14ac:dyDescent="0.25">
      <c r="A66" s="37">
        <v>424300</v>
      </c>
      <c r="B66" s="38" t="s">
        <v>57</v>
      </c>
      <c r="C66" s="91"/>
      <c r="D66" s="63">
        <f>'план 2021. - извор 01'!D66+'план 2021. - извор 04'!D66+'план 2021. - извор 07'!D66+'буџетска резерва'!D66</f>
        <v>0</v>
      </c>
      <c r="E66" s="63">
        <f>'план 2021. - извор 01'!E66+'план 2021. - извор 04'!E66+'план 2021. - извор 07'!E66+'буџетска резерва'!E66</f>
        <v>0</v>
      </c>
      <c r="F66" s="63">
        <f>'план 2021. - извор 01'!F66+'план 2021. - извор 04'!F66+'план 2021. - извор 07'!F66+'буџетска резерва'!F66</f>
        <v>0</v>
      </c>
      <c r="G66" s="92">
        <f t="shared" si="1"/>
        <v>0</v>
      </c>
    </row>
    <row r="67" spans="1:7" x14ac:dyDescent="0.25">
      <c r="A67" s="37">
        <v>424600</v>
      </c>
      <c r="B67" s="38" t="s">
        <v>58</v>
      </c>
      <c r="C67" s="91"/>
      <c r="D67" s="63">
        <f>'план 2021. - извор 01'!D67+'план 2021. - извор 04'!D67+'план 2021. - извор 07'!D67+'буџетска резерва'!D67</f>
        <v>0</v>
      </c>
      <c r="E67" s="63">
        <f>'план 2021. - извор 01'!E67+'план 2021. - извор 04'!E67+'план 2021. - извор 07'!E67+'буџетска резерва'!E67</f>
        <v>0</v>
      </c>
      <c r="F67" s="63">
        <f>'план 2021. - извор 01'!F67+'план 2021. - извор 04'!F67+'план 2021. - извор 07'!F67+'буџетска резерва'!F67</f>
        <v>0</v>
      </c>
      <c r="G67" s="92">
        <f t="shared" si="1"/>
        <v>0</v>
      </c>
    </row>
    <row r="68" spans="1:7" x14ac:dyDescent="0.25">
      <c r="A68" s="37">
        <v>424900</v>
      </c>
      <c r="B68" s="38" t="s">
        <v>59</v>
      </c>
      <c r="C68" s="91"/>
      <c r="D68" s="63">
        <f>'план 2021. - извор 01'!D68+'план 2021. - извор 04'!D68+'план 2021. - извор 07'!D68+'буџетска резерва'!D68</f>
        <v>20000</v>
      </c>
      <c r="E68" s="63">
        <f>'план 2021. - извор 01'!E68+'план 2021. - извор 04'!E68+'план 2021. - извор 07'!E68+'буџетска резерва'!E68</f>
        <v>0</v>
      </c>
      <c r="F68" s="63">
        <f>'план 2021. - извор 01'!F68+'план 2021. - извор 04'!F68+'план 2021. - извор 07'!F68+'буџетска резерва'!F68</f>
        <v>0</v>
      </c>
      <c r="G68" s="92">
        <f t="shared" si="1"/>
        <v>20000</v>
      </c>
    </row>
    <row r="69" spans="1:7" x14ac:dyDescent="0.25">
      <c r="A69" s="35">
        <v>425000</v>
      </c>
      <c r="B69" s="36" t="s">
        <v>60</v>
      </c>
      <c r="C69" s="91"/>
      <c r="D69" s="27">
        <f>D70+D71</f>
        <v>120000</v>
      </c>
      <c r="E69" s="19">
        <f t="shared" ref="E69:F69" si="14">E70+E71</f>
        <v>0</v>
      </c>
      <c r="F69" s="19">
        <f t="shared" si="14"/>
        <v>0</v>
      </c>
      <c r="G69" s="55">
        <f t="shared" si="1"/>
        <v>120000</v>
      </c>
    </row>
    <row r="70" spans="1:7" x14ac:dyDescent="0.25">
      <c r="A70" s="37">
        <v>425100</v>
      </c>
      <c r="B70" s="38" t="s">
        <v>61</v>
      </c>
      <c r="C70" s="91"/>
      <c r="D70" s="63">
        <f>'план 2021. - извор 01'!D70+'план 2021. - извор 04'!D70+'план 2021. - извор 07'!D70+'буџетска резерва'!D70</f>
        <v>50000</v>
      </c>
      <c r="E70" s="63">
        <f>'план 2021. - извор 01'!E70+'план 2021. - извор 04'!E70+'план 2021. - извор 07'!E70+'буџетска резерва'!E70</f>
        <v>0</v>
      </c>
      <c r="F70" s="63">
        <f>'план 2021. - извор 01'!F70+'план 2021. - извор 04'!F70+'план 2021. - извор 07'!F70+'буџетска резерва'!F70</f>
        <v>0</v>
      </c>
      <c r="G70" s="92">
        <f t="shared" si="1"/>
        <v>50000</v>
      </c>
    </row>
    <row r="71" spans="1:7" x14ac:dyDescent="0.25">
      <c r="A71" s="37">
        <v>425200</v>
      </c>
      <c r="B71" s="38" t="s">
        <v>62</v>
      </c>
      <c r="C71" s="91"/>
      <c r="D71" s="63">
        <f>'план 2021. - извор 01'!D71+'план 2021. - извор 04'!D71+'план 2021. - извор 07'!D71+'буџетска резерва'!D71</f>
        <v>70000</v>
      </c>
      <c r="E71" s="63">
        <f>'план 2021. - извор 01'!E71+'план 2021. - извор 04'!E71+'план 2021. - извор 07'!E71+'буџетска резерва'!E71</f>
        <v>0</v>
      </c>
      <c r="F71" s="63">
        <f>'план 2021. - извор 01'!F71+'план 2021. - извор 04'!F71+'план 2021. - извор 07'!F71+'буџетска резерва'!F71</f>
        <v>0</v>
      </c>
      <c r="G71" s="92">
        <f t="shared" si="1"/>
        <v>70000</v>
      </c>
    </row>
    <row r="72" spans="1:7" x14ac:dyDescent="0.25">
      <c r="A72" s="35">
        <v>426000</v>
      </c>
      <c r="B72" s="36" t="s">
        <v>63</v>
      </c>
      <c r="C72" s="91"/>
      <c r="D72" s="27">
        <f>SUM(D73:D79)</f>
        <v>500000</v>
      </c>
      <c r="E72" s="19">
        <f t="shared" ref="E72:F72" si="15">SUM(E73:E79)</f>
        <v>0</v>
      </c>
      <c r="F72" s="19">
        <f t="shared" si="15"/>
        <v>0</v>
      </c>
      <c r="G72" s="55">
        <f t="shared" si="1"/>
        <v>500000</v>
      </c>
    </row>
    <row r="73" spans="1:7" x14ac:dyDescent="0.25">
      <c r="A73" s="37">
        <v>426100</v>
      </c>
      <c r="B73" s="38" t="s">
        <v>64</v>
      </c>
      <c r="C73" s="91"/>
      <c r="D73" s="63">
        <f>'план 2021. - извор 01'!D73+'план 2021. - извор 04'!D73+'план 2021. - извор 07'!D73+'буџетска резерва'!D73</f>
        <v>115000</v>
      </c>
      <c r="E73" s="63">
        <f>'план 2021. - извор 01'!E73+'план 2021. - извор 04'!E73+'план 2021. - извор 07'!E73+'буџетска резерва'!E73</f>
        <v>0</v>
      </c>
      <c r="F73" s="63">
        <f>'план 2021. - извор 01'!F73+'план 2021. - извор 04'!F73+'план 2021. - извор 07'!F73+'буџетска резерва'!F73</f>
        <v>0</v>
      </c>
      <c r="G73" s="92">
        <f t="shared" si="1"/>
        <v>115000</v>
      </c>
    </row>
    <row r="74" spans="1:7" x14ac:dyDescent="0.25">
      <c r="A74" s="37">
        <v>426300</v>
      </c>
      <c r="B74" s="38" t="s">
        <v>65</v>
      </c>
      <c r="C74" s="91"/>
      <c r="D74" s="63">
        <f>'план 2021. - извор 01'!D74+'план 2021. - извор 04'!D74+'план 2021. - извор 07'!D74+'буџетска резерва'!D74</f>
        <v>5000</v>
      </c>
      <c r="E74" s="63">
        <f>'план 2021. - извор 01'!E74+'план 2021. - извор 04'!E74+'план 2021. - извор 07'!E74+'буџетска резерва'!E74</f>
        <v>0</v>
      </c>
      <c r="F74" s="63">
        <f>'план 2021. - извор 01'!F74+'план 2021. - извор 04'!F74+'план 2021. - извор 07'!F74+'буџетска резерва'!F74</f>
        <v>0</v>
      </c>
      <c r="G74" s="92">
        <f t="shared" si="1"/>
        <v>5000</v>
      </c>
    </row>
    <row r="75" spans="1:7" x14ac:dyDescent="0.25">
      <c r="A75" s="37">
        <v>426400</v>
      </c>
      <c r="B75" s="38" t="s">
        <v>66</v>
      </c>
      <c r="C75" s="91"/>
      <c r="D75" s="63">
        <f>'план 2021. - извор 01'!D75+'план 2021. - извор 04'!D75+'план 2021. - извор 07'!D75+'буџетска резерва'!D75</f>
        <v>0</v>
      </c>
      <c r="E75" s="63">
        <f>'план 2021. - извор 01'!E75+'план 2021. - извор 04'!E75+'план 2021. - извор 07'!E75+'буџетска резерва'!E75</f>
        <v>0</v>
      </c>
      <c r="F75" s="63">
        <f>'план 2021. - извор 01'!F75+'план 2021. - извор 04'!F75+'план 2021. - извор 07'!F75+'буџетска резерва'!F75</f>
        <v>0</v>
      </c>
      <c r="G75" s="92">
        <f t="shared" si="1"/>
        <v>0</v>
      </c>
    </row>
    <row r="76" spans="1:7" x14ac:dyDescent="0.25">
      <c r="A76" s="37">
        <v>426500</v>
      </c>
      <c r="B76" s="38" t="s">
        <v>67</v>
      </c>
      <c r="C76" s="91"/>
      <c r="D76" s="63">
        <f>'план 2021. - извор 01'!D76+'план 2021. - извор 04'!D76+'план 2021. - извор 07'!D76+'буџетска резерва'!D76</f>
        <v>0</v>
      </c>
      <c r="E76" s="63">
        <f>'план 2021. - извор 01'!E76+'план 2021. - извор 04'!E76+'план 2021. - извор 07'!E76+'буџетска резерва'!E76</f>
        <v>0</v>
      </c>
      <c r="F76" s="63">
        <f>'план 2021. - извор 01'!F76+'план 2021. - извор 04'!F76+'план 2021. - извор 07'!F76+'буџетска резерва'!F76</f>
        <v>0</v>
      </c>
      <c r="G76" s="92">
        <f t="shared" si="1"/>
        <v>0</v>
      </c>
    </row>
    <row r="77" spans="1:7" x14ac:dyDescent="0.25">
      <c r="A77" s="37">
        <v>426600</v>
      </c>
      <c r="B77" s="38" t="s">
        <v>68</v>
      </c>
      <c r="C77" s="91"/>
      <c r="D77" s="63">
        <f>'план 2021. - извор 01'!D77+'план 2021. - извор 04'!D77+'план 2021. - извор 07'!D77+'буџетска резерва'!D77</f>
        <v>240000</v>
      </c>
      <c r="E77" s="63">
        <f>'план 2021. - извор 01'!E77+'план 2021. - извор 04'!E77+'план 2021. - извор 07'!E77+'буџетска резерва'!E77</f>
        <v>0</v>
      </c>
      <c r="F77" s="63">
        <f>'план 2021. - извор 01'!F77+'план 2021. - извор 04'!F77+'план 2021. - извор 07'!F77+'буџетска резерва'!F77</f>
        <v>0</v>
      </c>
      <c r="G77" s="92">
        <f t="shared" si="1"/>
        <v>240000</v>
      </c>
    </row>
    <row r="78" spans="1:7" x14ac:dyDescent="0.25">
      <c r="A78" s="37">
        <v>426800</v>
      </c>
      <c r="B78" s="38" t="s">
        <v>69</v>
      </c>
      <c r="C78" s="91"/>
      <c r="D78" s="63">
        <f>'план 2021. - извор 01'!D78+'план 2021. - извор 04'!D78+'план 2021. - извор 07'!D78+'буџетска резерва'!D78</f>
        <v>120000</v>
      </c>
      <c r="E78" s="63">
        <f>'план 2021. - извор 01'!E78+'план 2021. - извор 04'!E78+'план 2021. - извор 07'!E78+'буџетска резерва'!E78</f>
        <v>0</v>
      </c>
      <c r="F78" s="63">
        <f>'план 2021. - извор 01'!F78+'план 2021. - извор 04'!F78+'план 2021. - извор 07'!F78+'буџетска резерва'!F78</f>
        <v>0</v>
      </c>
      <c r="G78" s="92">
        <f t="shared" si="1"/>
        <v>120000</v>
      </c>
    </row>
    <row r="79" spans="1:7" x14ac:dyDescent="0.25">
      <c r="A79" s="37">
        <v>426900</v>
      </c>
      <c r="B79" s="38" t="s">
        <v>70</v>
      </c>
      <c r="C79" s="91"/>
      <c r="D79" s="63">
        <f>'план 2021. - извор 01'!D79+'план 2021. - извор 04'!D79+'план 2021. - извор 07'!D79+'буџетска резерва'!D79</f>
        <v>20000</v>
      </c>
      <c r="E79" s="63">
        <f>'план 2021. - извор 01'!E79+'план 2021. - извор 04'!E79+'план 2021. - извор 07'!E79+'буџетска резерва'!E79</f>
        <v>0</v>
      </c>
      <c r="F79" s="63">
        <f>'план 2021. - извор 01'!F79+'план 2021. - извор 04'!F79+'план 2021. - извор 07'!F79+'буџетска резерва'!F79</f>
        <v>0</v>
      </c>
      <c r="G79" s="92">
        <f t="shared" si="1"/>
        <v>20000</v>
      </c>
    </row>
    <row r="80" spans="1:7" x14ac:dyDescent="0.25">
      <c r="A80" s="79">
        <v>430000</v>
      </c>
      <c r="B80" s="56" t="s">
        <v>71</v>
      </c>
      <c r="C80" s="91"/>
      <c r="D80" s="58">
        <f>D81</f>
        <v>0</v>
      </c>
      <c r="E80" s="57">
        <f t="shared" ref="E80:F80" si="16">E81</f>
        <v>0</v>
      </c>
      <c r="F80" s="57">
        <f t="shared" si="16"/>
        <v>0</v>
      </c>
      <c r="G80" s="59">
        <f t="shared" ref="G80:G117" si="17">SUM(D80:F80)</f>
        <v>0</v>
      </c>
    </row>
    <row r="81" spans="1:7" x14ac:dyDescent="0.25">
      <c r="A81" s="35">
        <v>431000</v>
      </c>
      <c r="B81" s="36" t="s">
        <v>71</v>
      </c>
      <c r="C81" s="91"/>
      <c r="D81" s="27">
        <f>D82+D83</f>
        <v>0</v>
      </c>
      <c r="E81" s="19">
        <f t="shared" ref="E81:F81" si="18">E82+E83</f>
        <v>0</v>
      </c>
      <c r="F81" s="19">
        <f t="shared" si="18"/>
        <v>0</v>
      </c>
      <c r="G81" s="55">
        <f t="shared" si="17"/>
        <v>0</v>
      </c>
    </row>
    <row r="82" spans="1:7" x14ac:dyDescent="0.25">
      <c r="A82" s="37">
        <v>431100</v>
      </c>
      <c r="B82" s="38" t="s">
        <v>72</v>
      </c>
      <c r="C82" s="91"/>
      <c r="D82" s="63">
        <f>'план 2021. - извор 01'!D82+'план 2021. - извор 04'!D82+'план 2021. - извор 07'!D82+'буџетска резерва'!D82</f>
        <v>0</v>
      </c>
      <c r="E82" s="63">
        <f>'план 2021. - извор 01'!E82+'план 2021. - извор 04'!E82+'план 2021. - извор 07'!E82+'буџетска резерва'!E82</f>
        <v>0</v>
      </c>
      <c r="F82" s="63">
        <f>'план 2021. - извор 01'!F82+'план 2021. - извор 04'!F82+'план 2021. - извор 07'!F82+'буџетска резерва'!F82</f>
        <v>0</v>
      </c>
      <c r="G82" s="92">
        <f t="shared" si="17"/>
        <v>0</v>
      </c>
    </row>
    <row r="83" spans="1:7" x14ac:dyDescent="0.25">
      <c r="A83" s="37">
        <v>431200</v>
      </c>
      <c r="B83" s="38" t="s">
        <v>73</v>
      </c>
      <c r="C83" s="91"/>
      <c r="D83" s="63">
        <f>'план 2021. - извор 01'!D83+'план 2021. - извор 04'!D83+'план 2021. - извор 07'!D83+'буџетска резерва'!D83</f>
        <v>0</v>
      </c>
      <c r="E83" s="63">
        <f>'план 2021. - извор 01'!E83+'план 2021. - извор 04'!E83+'план 2021. - извор 07'!E83+'буџетска резерва'!E83</f>
        <v>0</v>
      </c>
      <c r="F83" s="63">
        <f>'план 2021. - извор 01'!F83+'план 2021. - извор 04'!F83+'план 2021. - извор 07'!F83+'буџетска резерва'!F83</f>
        <v>0</v>
      </c>
      <c r="G83" s="92">
        <f t="shared" si="17"/>
        <v>0</v>
      </c>
    </row>
    <row r="84" spans="1:7" x14ac:dyDescent="0.25">
      <c r="A84" s="79">
        <v>444000</v>
      </c>
      <c r="B84" s="56" t="s">
        <v>74</v>
      </c>
      <c r="C84" s="91"/>
      <c r="D84" s="77">
        <f>SUM(D85:D89)</f>
        <v>0</v>
      </c>
      <c r="E84" s="75">
        <f t="shared" ref="E84:F84" si="19">SUM(E85:E89)</f>
        <v>0</v>
      </c>
      <c r="F84" s="75">
        <f t="shared" si="19"/>
        <v>0</v>
      </c>
      <c r="G84" s="59">
        <f t="shared" si="17"/>
        <v>0</v>
      </c>
    </row>
    <row r="85" spans="1:7" x14ac:dyDescent="0.25">
      <c r="A85" s="39">
        <v>441100</v>
      </c>
      <c r="B85" s="40" t="s">
        <v>75</v>
      </c>
      <c r="C85" s="91"/>
      <c r="D85" s="63">
        <f>'план 2021. - извор 01'!D85+'план 2021. - извор 04'!D85+'план 2021. - извор 07'!D85+'буџетска резерва'!D85</f>
        <v>0</v>
      </c>
      <c r="E85" s="63">
        <f>'план 2021. - извор 01'!E85+'план 2021. - извор 04'!E85+'план 2021. - извор 07'!E85+'буџетска резерва'!E85</f>
        <v>0</v>
      </c>
      <c r="F85" s="63">
        <f>'план 2021. - извор 01'!F85+'план 2021. - извор 04'!F85+'план 2021. - извор 07'!F85+'буџетска резерва'!F85</f>
        <v>0</v>
      </c>
      <c r="G85" s="92">
        <f t="shared" si="17"/>
        <v>0</v>
      </c>
    </row>
    <row r="86" spans="1:7" x14ac:dyDescent="0.25">
      <c r="A86" s="41">
        <v>441400</v>
      </c>
      <c r="B86" s="42" t="s">
        <v>76</v>
      </c>
      <c r="C86" s="91"/>
      <c r="D86" s="63">
        <f>'план 2021. - извор 01'!D86+'план 2021. - извор 04'!D86+'план 2021. - извор 07'!D86+'буџетска резерва'!D86</f>
        <v>0</v>
      </c>
      <c r="E86" s="63">
        <f>'план 2021. - извор 01'!E86+'план 2021. - извор 04'!E86+'план 2021. - извор 07'!E86+'буџетска резерва'!E86</f>
        <v>0</v>
      </c>
      <c r="F86" s="63">
        <f>'план 2021. - извор 01'!F86+'план 2021. - извор 04'!F86+'план 2021. - извор 07'!F86+'буџетска резерва'!F86</f>
        <v>0</v>
      </c>
      <c r="G86" s="92">
        <f t="shared" si="17"/>
        <v>0</v>
      </c>
    </row>
    <row r="87" spans="1:7" x14ac:dyDescent="0.25">
      <c r="A87" s="43">
        <v>444100</v>
      </c>
      <c r="B87" s="42" t="s">
        <v>77</v>
      </c>
      <c r="C87" s="91"/>
      <c r="D87" s="63">
        <f>'план 2021. - извор 01'!D87+'план 2021. - извор 04'!D87+'план 2021. - извор 07'!D87+'буџетска резерва'!D87</f>
        <v>0</v>
      </c>
      <c r="E87" s="63">
        <f>'план 2021. - извор 01'!E87+'план 2021. - извор 04'!E87+'план 2021. - извор 07'!E87+'буџетска резерва'!E87</f>
        <v>0</v>
      </c>
      <c r="F87" s="63">
        <f>'план 2021. - извор 01'!F87+'план 2021. - извор 04'!F87+'план 2021. - извор 07'!F87+'буџетска резерва'!F87</f>
        <v>0</v>
      </c>
      <c r="G87" s="92">
        <f t="shared" si="17"/>
        <v>0</v>
      </c>
    </row>
    <row r="88" spans="1:7" x14ac:dyDescent="0.25">
      <c r="A88" s="43">
        <v>444200</v>
      </c>
      <c r="B88" s="42" t="s">
        <v>78</v>
      </c>
      <c r="C88" s="91"/>
      <c r="D88" s="63">
        <f>'план 2021. - извор 01'!D88+'план 2021. - извор 04'!D88+'план 2021. - извор 07'!D88+'буџетска резерва'!D88</f>
        <v>0</v>
      </c>
      <c r="E88" s="63">
        <f>'план 2021. - извор 01'!E88+'план 2021. - извор 04'!E88+'план 2021. - извор 07'!E88+'буџетска резерва'!E88</f>
        <v>0</v>
      </c>
      <c r="F88" s="63">
        <f>'план 2021. - извор 01'!F88+'план 2021. - извор 04'!F88+'план 2021. - извор 07'!F88+'буџетска резерва'!F88</f>
        <v>0</v>
      </c>
      <c r="G88" s="92">
        <f t="shared" si="17"/>
        <v>0</v>
      </c>
    </row>
    <row r="89" spans="1:7" x14ac:dyDescent="0.25">
      <c r="A89" s="44">
        <v>444300</v>
      </c>
      <c r="B89" s="45" t="s">
        <v>79</v>
      </c>
      <c r="C89" s="91"/>
      <c r="D89" s="63">
        <f>'план 2021. - извор 01'!D89+'план 2021. - извор 04'!D89+'план 2021. - извор 07'!D89+'буџетска резерва'!D89</f>
        <v>0</v>
      </c>
      <c r="E89" s="63">
        <f>'план 2021. - извор 01'!E89+'план 2021. - извор 04'!E89+'план 2021. - извор 07'!E89+'буџетска резерва'!E89</f>
        <v>0</v>
      </c>
      <c r="F89" s="63">
        <f>'план 2021. - извор 01'!F89+'план 2021. - извор 04'!F89+'план 2021. - извор 07'!F89+'буџетска резерва'!F89</f>
        <v>0</v>
      </c>
      <c r="G89" s="92">
        <f t="shared" si="17"/>
        <v>0</v>
      </c>
    </row>
    <row r="90" spans="1:7" x14ac:dyDescent="0.25">
      <c r="A90" s="80">
        <v>460000</v>
      </c>
      <c r="B90" s="76" t="s">
        <v>80</v>
      </c>
      <c r="C90" s="91"/>
      <c r="D90" s="58">
        <f>D91</f>
        <v>0</v>
      </c>
      <c r="E90" s="57">
        <f t="shared" ref="E90:F90" si="20">E91</f>
        <v>0</v>
      </c>
      <c r="F90" s="57">
        <f t="shared" si="20"/>
        <v>0</v>
      </c>
      <c r="G90" s="59">
        <f t="shared" si="17"/>
        <v>0</v>
      </c>
    </row>
    <row r="91" spans="1:7" x14ac:dyDescent="0.25">
      <c r="A91" s="37">
        <v>465112</v>
      </c>
      <c r="B91" s="38" t="s">
        <v>81</v>
      </c>
      <c r="C91" s="91"/>
      <c r="D91" s="63">
        <f>'план 2021. - извор 01'!D91+'план 2021. - извор 04'!D91+'план 2021. - извор 07'!D91+'буџетска резерва'!D91</f>
        <v>0</v>
      </c>
      <c r="E91" s="63">
        <f>'план 2021. - извор 01'!E91+'план 2021. - извор 04'!E91+'план 2021. - извор 07'!E91+'буџетска резерва'!E91</f>
        <v>0</v>
      </c>
      <c r="F91" s="63">
        <f>'план 2021. - извор 01'!F91+'план 2021. - извор 04'!F91+'план 2021. - извор 07'!F91+'буџетска резерва'!F91</f>
        <v>0</v>
      </c>
      <c r="G91" s="92">
        <f t="shared" si="17"/>
        <v>0</v>
      </c>
    </row>
    <row r="92" spans="1:7" x14ac:dyDescent="0.25">
      <c r="A92" s="79">
        <v>480000</v>
      </c>
      <c r="B92" s="56" t="s">
        <v>82</v>
      </c>
      <c r="C92" s="91"/>
      <c r="D92" s="58">
        <f>SUM(D93+D95+D98+D100)</f>
        <v>50000</v>
      </c>
      <c r="E92" s="57">
        <f t="shared" ref="E92:F92" si="21">SUM(E93+E95+E98+E100)</f>
        <v>0</v>
      </c>
      <c r="F92" s="57">
        <f t="shared" si="21"/>
        <v>0</v>
      </c>
      <c r="G92" s="59">
        <f t="shared" si="17"/>
        <v>50000</v>
      </c>
    </row>
    <row r="93" spans="1:7" x14ac:dyDescent="0.25">
      <c r="A93" s="81">
        <v>481000</v>
      </c>
      <c r="B93" s="82" t="s">
        <v>83</v>
      </c>
      <c r="C93" s="91"/>
      <c r="D93" s="65">
        <f>D94</f>
        <v>0</v>
      </c>
      <c r="E93" s="64">
        <f t="shared" ref="E93:F93" si="22">E94</f>
        <v>0</v>
      </c>
      <c r="F93" s="64">
        <f t="shared" si="22"/>
        <v>0</v>
      </c>
      <c r="G93" s="55">
        <f t="shared" si="17"/>
        <v>0</v>
      </c>
    </row>
    <row r="94" spans="1:7" x14ac:dyDescent="0.25">
      <c r="A94" s="46">
        <v>481900</v>
      </c>
      <c r="B94" s="47" t="s">
        <v>84</v>
      </c>
      <c r="C94" s="91"/>
      <c r="D94" s="63">
        <f>'план 2021. - извор 01'!D94+'план 2021. - извор 04'!D94+'план 2021. - извор 07'!D94+'буџетска резерва'!D94</f>
        <v>0</v>
      </c>
      <c r="E94" s="63">
        <f>'план 2021. - извор 01'!E94+'план 2021. - извор 04'!E94+'план 2021. - извор 07'!E94+'буџетска резерва'!E94</f>
        <v>0</v>
      </c>
      <c r="F94" s="63">
        <f>'план 2021. - извор 01'!F94+'план 2021. - извор 04'!F94+'план 2021. - извор 07'!F94+'буџетска резерва'!F94</f>
        <v>0</v>
      </c>
      <c r="G94" s="92">
        <f t="shared" si="17"/>
        <v>0</v>
      </c>
    </row>
    <row r="95" spans="1:7" x14ac:dyDescent="0.25">
      <c r="A95" s="35">
        <v>482000</v>
      </c>
      <c r="B95" s="36" t="s">
        <v>85</v>
      </c>
      <c r="C95" s="91"/>
      <c r="D95" s="27">
        <f>D96+D97</f>
        <v>10000</v>
      </c>
      <c r="E95" s="19">
        <f t="shared" ref="E95:F95" si="23">E96+E97</f>
        <v>0</v>
      </c>
      <c r="F95" s="19">
        <f t="shared" si="23"/>
        <v>0</v>
      </c>
      <c r="G95" s="55">
        <f t="shared" si="17"/>
        <v>10000</v>
      </c>
    </row>
    <row r="96" spans="1:7" x14ac:dyDescent="0.25">
      <c r="A96" s="37">
        <v>482100</v>
      </c>
      <c r="B96" s="38" t="s">
        <v>86</v>
      </c>
      <c r="C96" s="91"/>
      <c r="D96" s="63">
        <f>'план 2021. - извор 01'!D96+'план 2021. - извор 04'!D96+'план 2021. - извор 07'!D96+'буџетска резерва'!D96</f>
        <v>5000</v>
      </c>
      <c r="E96" s="63">
        <f>'план 2021. - извор 01'!E96+'план 2021. - извор 04'!E96+'план 2021. - извор 07'!E96+'буџетска резерва'!E96</f>
        <v>0</v>
      </c>
      <c r="F96" s="63">
        <f>'план 2021. - извор 01'!F96+'план 2021. - извор 04'!F96+'план 2021. - извор 07'!F96+'буџетска резерва'!F96</f>
        <v>0</v>
      </c>
      <c r="G96" s="92">
        <f t="shared" si="17"/>
        <v>5000</v>
      </c>
    </row>
    <row r="97" spans="1:7" x14ac:dyDescent="0.25">
      <c r="A97" s="37">
        <v>482200</v>
      </c>
      <c r="B97" s="38" t="s">
        <v>87</v>
      </c>
      <c r="C97" s="91"/>
      <c r="D97" s="63">
        <f>'план 2021. - извор 01'!D97+'план 2021. - извор 04'!D97+'план 2021. - извор 07'!D97+'буџетска резерва'!D97</f>
        <v>5000</v>
      </c>
      <c r="E97" s="63">
        <f>'план 2021. - извор 01'!E97+'план 2021. - извор 04'!E97+'план 2021. - извор 07'!E97+'буџетска резерва'!E97</f>
        <v>0</v>
      </c>
      <c r="F97" s="63">
        <f>'план 2021. - извор 01'!F97+'план 2021. - извор 04'!F97+'план 2021. - извор 07'!F97+'буџетска резерва'!F97</f>
        <v>0</v>
      </c>
      <c r="G97" s="92">
        <f t="shared" si="17"/>
        <v>5000</v>
      </c>
    </row>
    <row r="98" spans="1:7" x14ac:dyDescent="0.25">
      <c r="A98" s="35">
        <v>483000</v>
      </c>
      <c r="B98" s="36" t="s">
        <v>88</v>
      </c>
      <c r="C98" s="91"/>
      <c r="D98" s="27">
        <f>D99</f>
        <v>0</v>
      </c>
      <c r="E98" s="19">
        <f t="shared" ref="E98:F98" si="24">E99</f>
        <v>0</v>
      </c>
      <c r="F98" s="19">
        <f t="shared" si="24"/>
        <v>0</v>
      </c>
      <c r="G98" s="55">
        <f t="shared" si="17"/>
        <v>0</v>
      </c>
    </row>
    <row r="99" spans="1:7" x14ac:dyDescent="0.25">
      <c r="A99" s="37">
        <v>483100</v>
      </c>
      <c r="B99" s="38" t="s">
        <v>89</v>
      </c>
      <c r="C99" s="91"/>
      <c r="D99" s="63">
        <f>'план 2021. - извор 01'!D99+'план 2021. - извор 04'!D99+'план 2021. - извор 07'!D99+'буџетска резерва'!D99</f>
        <v>0</v>
      </c>
      <c r="E99" s="63">
        <f>'план 2021. - извор 01'!E99+'план 2021. - извор 04'!E99+'план 2021. - извор 07'!E99+'буџетска резерва'!E99</f>
        <v>0</v>
      </c>
      <c r="F99" s="63">
        <f>'план 2021. - извор 01'!F99+'план 2021. - извор 04'!F99+'план 2021. - извор 07'!F99+'буџетска резерва'!F99</f>
        <v>0</v>
      </c>
      <c r="G99" s="92">
        <f t="shared" si="17"/>
        <v>0</v>
      </c>
    </row>
    <row r="100" spans="1:7" x14ac:dyDescent="0.25">
      <c r="A100" s="35">
        <v>485000</v>
      </c>
      <c r="B100" s="36" t="s">
        <v>90</v>
      </c>
      <c r="C100" s="91"/>
      <c r="D100" s="27">
        <f>D101</f>
        <v>40000</v>
      </c>
      <c r="E100" s="19">
        <f t="shared" ref="E100:F100" si="25">E101</f>
        <v>0</v>
      </c>
      <c r="F100" s="19">
        <f t="shared" si="25"/>
        <v>0</v>
      </c>
      <c r="G100" s="55">
        <f t="shared" si="17"/>
        <v>40000</v>
      </c>
    </row>
    <row r="101" spans="1:7" x14ac:dyDescent="0.25">
      <c r="A101" s="37">
        <v>485119</v>
      </c>
      <c r="B101" s="38" t="s">
        <v>91</v>
      </c>
      <c r="C101" s="91"/>
      <c r="D101" s="63">
        <f>'план 2021. - извор 01'!D101+'план 2021. - извор 04'!D101+'план 2021. - извор 07'!D101+'буџетска резерва'!D101</f>
        <v>40000</v>
      </c>
      <c r="E101" s="63">
        <f>'план 2021. - извор 01'!E101+'план 2021. - извор 04'!E101+'план 2021. - извор 07'!E101+'буџетска резерва'!E101</f>
        <v>0</v>
      </c>
      <c r="F101" s="63">
        <f>'план 2021. - извор 01'!F101+'план 2021. - извор 04'!F101+'план 2021. - извор 07'!F101+'буџетска резерва'!F101</f>
        <v>0</v>
      </c>
      <c r="G101" s="92">
        <f t="shared" si="17"/>
        <v>40000</v>
      </c>
    </row>
    <row r="102" spans="1:7" x14ac:dyDescent="0.25">
      <c r="A102" s="88">
        <v>500000</v>
      </c>
      <c r="B102" s="89" t="s">
        <v>92</v>
      </c>
      <c r="C102" s="91"/>
      <c r="D102" s="51">
        <f>SUM(D103+D114)</f>
        <v>135000</v>
      </c>
      <c r="E102" s="50">
        <f t="shared" ref="E102:F102" si="26">SUM(E103+E114)</f>
        <v>0</v>
      </c>
      <c r="F102" s="50">
        <f t="shared" si="26"/>
        <v>0</v>
      </c>
      <c r="G102" s="54">
        <f t="shared" si="17"/>
        <v>135000</v>
      </c>
    </row>
    <row r="103" spans="1:7" x14ac:dyDescent="0.25">
      <c r="A103" s="79">
        <v>510000</v>
      </c>
      <c r="B103" s="56" t="s">
        <v>93</v>
      </c>
      <c r="C103" s="91"/>
      <c r="D103" s="58">
        <f>SUM(D104+D107+D112)</f>
        <v>105000</v>
      </c>
      <c r="E103" s="57">
        <f t="shared" ref="E103:F103" si="27">SUM(E104+E107+E112)</f>
        <v>0</v>
      </c>
      <c r="F103" s="57">
        <f t="shared" si="27"/>
        <v>0</v>
      </c>
      <c r="G103" s="59">
        <f t="shared" si="17"/>
        <v>105000</v>
      </c>
    </row>
    <row r="104" spans="1:7" x14ac:dyDescent="0.25">
      <c r="A104" s="35">
        <v>511000</v>
      </c>
      <c r="B104" s="36" t="s">
        <v>94</v>
      </c>
      <c r="C104" s="91"/>
      <c r="D104" s="27">
        <f>D105+D106</f>
        <v>0</v>
      </c>
      <c r="E104" s="19">
        <f t="shared" ref="E104:F104" si="28">E105+E106</f>
        <v>0</v>
      </c>
      <c r="F104" s="19">
        <f t="shared" si="28"/>
        <v>0</v>
      </c>
      <c r="G104" s="55">
        <f t="shared" si="17"/>
        <v>0</v>
      </c>
    </row>
    <row r="105" spans="1:7" x14ac:dyDescent="0.25">
      <c r="A105" s="37">
        <v>511300</v>
      </c>
      <c r="B105" s="38" t="s">
        <v>95</v>
      </c>
      <c r="C105" s="91"/>
      <c r="D105" s="63">
        <f>'план 2021. - извор 01'!D105+'план 2021. - извор 04'!D105+'план 2021. - извор 07'!D105+'буџетска резерва'!D105</f>
        <v>0</v>
      </c>
      <c r="E105" s="63">
        <f>'план 2021. - извор 01'!E105+'план 2021. - извор 04'!E105+'план 2021. - извор 07'!E105+'буџетска резерва'!E105</f>
        <v>0</v>
      </c>
      <c r="F105" s="63">
        <f>'план 2021. - извор 01'!F105+'план 2021. - извор 04'!F105+'план 2021. - извор 07'!F105+'буџетска резерва'!F105</f>
        <v>0</v>
      </c>
      <c r="G105" s="92">
        <f t="shared" si="17"/>
        <v>0</v>
      </c>
    </row>
    <row r="106" spans="1:7" x14ac:dyDescent="0.25">
      <c r="A106" s="37">
        <v>511400</v>
      </c>
      <c r="B106" s="38" t="s">
        <v>96</v>
      </c>
      <c r="C106" s="91"/>
      <c r="D106" s="63">
        <f>'план 2021. - извор 01'!D106+'план 2021. - извор 04'!D106+'план 2021. - извор 07'!D106+'буџетска резерва'!D106</f>
        <v>0</v>
      </c>
      <c r="E106" s="63">
        <f>'план 2021. - извор 01'!E106+'план 2021. - извор 04'!E106+'план 2021. - извор 07'!E106+'буџетска резерва'!E106</f>
        <v>0</v>
      </c>
      <c r="F106" s="63">
        <f>'план 2021. - извор 01'!F106+'план 2021. - извор 04'!F106+'план 2021. - извор 07'!F106+'буџетска резерва'!F106</f>
        <v>0</v>
      </c>
      <c r="G106" s="92">
        <f t="shared" si="17"/>
        <v>0</v>
      </c>
    </row>
    <row r="107" spans="1:7" x14ac:dyDescent="0.25">
      <c r="A107" s="35">
        <v>512000</v>
      </c>
      <c r="B107" s="36" t="s">
        <v>97</v>
      </c>
      <c r="C107" s="91"/>
      <c r="D107" s="27">
        <f>SUM(D108:D111)</f>
        <v>105000</v>
      </c>
      <c r="E107" s="19">
        <f t="shared" ref="E107:F107" si="29">SUM(E108:E111)</f>
        <v>0</v>
      </c>
      <c r="F107" s="19">
        <f t="shared" si="29"/>
        <v>0</v>
      </c>
      <c r="G107" s="55">
        <f t="shared" si="17"/>
        <v>105000</v>
      </c>
    </row>
    <row r="108" spans="1:7" x14ac:dyDescent="0.25">
      <c r="A108" s="37">
        <v>512200</v>
      </c>
      <c r="B108" s="38" t="s">
        <v>98</v>
      </c>
      <c r="C108" s="91"/>
      <c r="D108" s="63">
        <f>'план 2021. - извор 01'!D108+'план 2021. - извор 04'!D108+'план 2021. - извор 07'!D108+'буџетска резерва'!D108</f>
        <v>105000</v>
      </c>
      <c r="E108" s="63">
        <f>'план 2021. - извор 01'!E108+'план 2021. - извор 04'!E108+'план 2021. - извор 07'!E108+'буџетска резерва'!E108</f>
        <v>0</v>
      </c>
      <c r="F108" s="63">
        <f>'план 2021. - извор 01'!F108+'план 2021. - извор 04'!F108+'план 2021. - извор 07'!F108+'буџетска резерва'!F108</f>
        <v>0</v>
      </c>
      <c r="G108" s="92">
        <f t="shared" si="17"/>
        <v>105000</v>
      </c>
    </row>
    <row r="109" spans="1:7" x14ac:dyDescent="0.25">
      <c r="A109" s="37">
        <v>512600</v>
      </c>
      <c r="B109" s="38" t="s">
        <v>99</v>
      </c>
      <c r="C109" s="91"/>
      <c r="D109" s="63">
        <f>'план 2021. - извор 01'!D109+'план 2021. - извор 04'!D109+'план 2021. - извор 07'!D109+'буџетска резерва'!D109</f>
        <v>0</v>
      </c>
      <c r="E109" s="63">
        <f>'план 2021. - извор 01'!E109+'план 2021. - извор 04'!E109+'план 2021. - извор 07'!E109+'буџетска резерва'!E109</f>
        <v>0</v>
      </c>
      <c r="F109" s="63">
        <f>'план 2021. - извор 01'!F109+'план 2021. - извор 04'!F109+'план 2021. - извор 07'!F109+'буџетска резерва'!F109</f>
        <v>0</v>
      </c>
      <c r="G109" s="92">
        <f t="shared" si="17"/>
        <v>0</v>
      </c>
    </row>
    <row r="110" spans="1:7" x14ac:dyDescent="0.25">
      <c r="A110" s="37">
        <v>512800</v>
      </c>
      <c r="B110" s="38" t="s">
        <v>100</v>
      </c>
      <c r="C110" s="91"/>
      <c r="D110" s="63">
        <f>'план 2021. - извор 01'!D110+'план 2021. - извор 04'!D110+'план 2021. - извор 07'!D110+'буџетска резерва'!D110</f>
        <v>0</v>
      </c>
      <c r="E110" s="63">
        <f>'план 2021. - извор 01'!E110+'план 2021. - извор 04'!E110+'план 2021. - извор 07'!E110+'буџетска резерва'!E110</f>
        <v>0</v>
      </c>
      <c r="F110" s="63">
        <f>'план 2021. - извор 01'!F110+'план 2021. - извор 04'!F110+'план 2021. - извор 07'!F110+'буџетска резерва'!F110</f>
        <v>0</v>
      </c>
      <c r="G110" s="92">
        <f t="shared" si="17"/>
        <v>0</v>
      </c>
    </row>
    <row r="111" spans="1:7" x14ac:dyDescent="0.25">
      <c r="A111" s="37">
        <v>512900</v>
      </c>
      <c r="B111" s="38" t="s">
        <v>101</v>
      </c>
      <c r="C111" s="91"/>
      <c r="D111" s="63">
        <f>'план 2021. - извор 01'!D111+'план 2021. - извор 04'!D111+'план 2021. - извор 07'!D111+'буџетска резерва'!D111</f>
        <v>0</v>
      </c>
      <c r="E111" s="63">
        <f>'план 2021. - извор 01'!E111+'план 2021. - извор 04'!E111+'план 2021. - извор 07'!E111+'буџетска резерва'!E111</f>
        <v>0</v>
      </c>
      <c r="F111" s="63">
        <f>'план 2021. - извор 01'!F111+'план 2021. - извор 04'!F111+'план 2021. - извор 07'!F111+'буџетска резерва'!F111</f>
        <v>0</v>
      </c>
      <c r="G111" s="92">
        <f t="shared" si="17"/>
        <v>0</v>
      </c>
    </row>
    <row r="112" spans="1:7" x14ac:dyDescent="0.25">
      <c r="A112" s="35">
        <v>515000</v>
      </c>
      <c r="B112" s="36" t="s">
        <v>102</v>
      </c>
      <c r="C112" s="91"/>
      <c r="D112" s="27">
        <f>D113</f>
        <v>0</v>
      </c>
      <c r="E112" s="19">
        <f t="shared" ref="E112:F112" si="30">E113</f>
        <v>0</v>
      </c>
      <c r="F112" s="19">
        <f t="shared" si="30"/>
        <v>0</v>
      </c>
      <c r="G112" s="55">
        <f t="shared" si="17"/>
        <v>0</v>
      </c>
    </row>
    <row r="113" spans="1:7" x14ac:dyDescent="0.25">
      <c r="A113" s="37">
        <v>515100</v>
      </c>
      <c r="B113" s="38" t="s">
        <v>103</v>
      </c>
      <c r="C113" s="91"/>
      <c r="D113" s="63">
        <f>'план 2021. - извор 01'!D113+'план 2021. - извор 04'!D113+'план 2021. - извор 07'!D113+'буџетска резерва'!D113</f>
        <v>0</v>
      </c>
      <c r="E113" s="63">
        <f>'план 2021. - извор 01'!E113+'план 2021. - извор 04'!E113+'план 2021. - извор 07'!E113+'буџетска резерва'!E113</f>
        <v>0</v>
      </c>
      <c r="F113" s="63">
        <f>'план 2021. - извор 01'!F113+'план 2021. - извор 04'!F113+'план 2021. - извор 07'!F113+'буџетска резерва'!F113</f>
        <v>0</v>
      </c>
      <c r="G113" s="92">
        <f t="shared" si="17"/>
        <v>0</v>
      </c>
    </row>
    <row r="114" spans="1:7" x14ac:dyDescent="0.25">
      <c r="A114" s="79">
        <v>520000</v>
      </c>
      <c r="B114" s="56" t="s">
        <v>104</v>
      </c>
      <c r="C114" s="91"/>
      <c r="D114" s="58">
        <f>SUM(D115)</f>
        <v>30000</v>
      </c>
      <c r="E114" s="57">
        <f t="shared" ref="E114:F115" si="31">SUM(E115)</f>
        <v>0</v>
      </c>
      <c r="F114" s="57">
        <f t="shared" si="31"/>
        <v>0</v>
      </c>
      <c r="G114" s="59">
        <f t="shared" si="17"/>
        <v>30000</v>
      </c>
    </row>
    <row r="115" spans="1:7" x14ac:dyDescent="0.25">
      <c r="A115" s="35">
        <v>523000</v>
      </c>
      <c r="B115" s="36" t="s">
        <v>105</v>
      </c>
      <c r="C115" s="91"/>
      <c r="D115" s="27">
        <f>SUM(D116)</f>
        <v>30000</v>
      </c>
      <c r="E115" s="19">
        <f t="shared" si="31"/>
        <v>0</v>
      </c>
      <c r="F115" s="19">
        <f t="shared" si="31"/>
        <v>0</v>
      </c>
      <c r="G115" s="55">
        <f t="shared" si="17"/>
        <v>30000</v>
      </c>
    </row>
    <row r="116" spans="1:7" ht="15.75" thickBot="1" x14ac:dyDescent="0.3">
      <c r="A116" s="48">
        <v>523100</v>
      </c>
      <c r="B116" s="49" t="s">
        <v>106</v>
      </c>
      <c r="C116" s="91"/>
      <c r="D116" s="63">
        <f>'план 2021. - извор 01'!D116+'план 2021. - извор 04'!D116+'план 2021. - извор 07'!D116+'буџетска резерва'!D116</f>
        <v>30000</v>
      </c>
      <c r="E116" s="63">
        <f>'план 2021. - извор 01'!E116+'план 2021. - извор 04'!E116+'план 2021. - извор 07'!E116+'буџетска резерва'!E116</f>
        <v>0</v>
      </c>
      <c r="F116" s="63">
        <f>'план 2021. - извор 01'!F116+'план 2021. - извор 04'!F116+'план 2021. - извор 07'!F116+'буџетска резерва'!F116</f>
        <v>0</v>
      </c>
      <c r="G116" s="94">
        <f t="shared" si="17"/>
        <v>30000</v>
      </c>
    </row>
    <row r="117" spans="1:7" ht="15.75" thickBot="1" x14ac:dyDescent="0.3">
      <c r="A117" s="73" t="s">
        <v>107</v>
      </c>
      <c r="B117" s="74" t="s">
        <v>108</v>
      </c>
      <c r="C117" s="91"/>
      <c r="D117" s="83">
        <f>D14+D102</f>
        <v>13673334</v>
      </c>
      <c r="E117" s="84">
        <f t="shared" ref="E117" si="32">E14+E102</f>
        <v>2000000</v>
      </c>
      <c r="F117" s="85">
        <f>F14+F102</f>
        <v>0</v>
      </c>
      <c r="G117" s="86">
        <f t="shared" si="17"/>
        <v>15673334</v>
      </c>
    </row>
    <row r="118" spans="1:7" x14ac:dyDescent="0.25">
      <c r="A118" s="6"/>
      <c r="B118" s="6"/>
      <c r="C118" s="91"/>
      <c r="D118" s="6"/>
      <c r="E118" s="6"/>
      <c r="F118" s="6"/>
      <c r="G118" s="33"/>
    </row>
  </sheetData>
  <mergeCells count="6">
    <mergeCell ref="G12:G13"/>
    <mergeCell ref="D9:F9"/>
    <mergeCell ref="A12:B13"/>
    <mergeCell ref="D12:D13"/>
    <mergeCell ref="E12:E13"/>
    <mergeCell ref="F12:F13"/>
  </mergeCells>
  <pageMargins left="0.7" right="0.7" top="0.75" bottom="0.75" header="0.3" footer="0.3"/>
  <pageSetup paperSize="9" scale="96" orientation="portrait" r:id="rId1"/>
  <rowBreaks count="2" manualBreakCount="2">
    <brk id="50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план 2021. - извор 01</vt:lpstr>
      <vt:lpstr>план 2021. - извор 04</vt:lpstr>
      <vt:lpstr>план 2021. - извор 07</vt:lpstr>
      <vt:lpstr>план 2021.-извор 08</vt:lpstr>
      <vt:lpstr>буџетска резерва</vt:lpstr>
      <vt:lpstr>план 2021-укупно</vt:lpstr>
      <vt:lpstr>'буџетска резерва'!Print_Area</vt:lpstr>
    </vt:vector>
  </TitlesOfParts>
  <Company>Gradska uprava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Djuraskovic</dc:creator>
  <cp:lastModifiedBy>PRODAJNA GALERIJA</cp:lastModifiedBy>
  <cp:lastPrinted>2021-02-09T09:02:30Z</cp:lastPrinted>
  <dcterms:created xsi:type="dcterms:W3CDTF">2017-11-23T09:01:40Z</dcterms:created>
  <dcterms:modified xsi:type="dcterms:W3CDTF">2021-04-08T11:01:40Z</dcterms:modified>
</cp:coreProperties>
</file>